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6d1cb5c87a444a3" /></Relationships>
</file>

<file path=xl/workbook.xml><?xml version="1.0" encoding="utf-8"?>
<x:workbook xmlns:x="http://schemas.openxmlformats.org/spreadsheetml/2006/main">
  <x:sheets>
    <x:sheet xmlns:r="http://schemas.openxmlformats.org/officeDocument/2006/relationships" name="Dashboard" sheetId="1" r:id="R0704c465d82e4896"/>
    <x:sheet xmlns:r="http://schemas.openxmlformats.org/officeDocument/2006/relationships" name="Forderungen" sheetId="2" r:id="Ra91a5698e718469d"/>
    <x:sheet xmlns:r="http://schemas.openxmlformats.org/officeDocument/2006/relationships" name="Buchungen" sheetId="3" r:id="Rb1516a5c6e22400b"/>
    <x:sheet xmlns:r="http://schemas.openxmlformats.org/officeDocument/2006/relationships" name="Monatsbudget" sheetId="4" r:id="R5db22f96124640fd"/>
    <x:sheet xmlns:r="http://schemas.openxmlformats.org/officeDocument/2006/relationships" name="Auswertung" sheetId="5" r:id="R9f458f4e2830495c"/>
    <x:sheet xmlns:r="http://schemas.openxmlformats.org/officeDocument/2006/relationships" name="Monatsreport" sheetId="6" r:id="Rd03bc8db54e94765"/>
    <x:sheet xmlns:r="http://schemas.openxmlformats.org/officeDocument/2006/relationships" name="Start &amp; Hilfe" sheetId="7" r:id="R7149fe2cdf644296"/>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yyyy"/>
    <x:numFmt numFmtId="201" formatCode="#,##0.00 &quot;€&quot;;[Red](#,##0.00 &quot;€&quot;);–"/>
    <x:numFmt numFmtId="202" formatCode="#,##0;[Red](#,##0);–"/>
    <x:numFmt numFmtId="203" formatCode="mmm yyyy"/>
  </x:numFmts>
  <x:fonts count="16">
    <x:font>
      <x:sz val="11"/>
      <x:name val="Carlito"/>
    </x:font>
    <x:font>
      <x:sz val="10"/>
      <x:color rgb="FF252326"/>
      <x:name val="Carlito"/>
    </x:font>
    <x:font>
      <x:b/>
      <x:sz val="19"/>
      <x:color rgb="FFFFFFFF"/>
      <x:name val="Carlito"/>
    </x:font>
    <x:font>
      <x:sz val="10"/>
      <x:color rgb="FF675E61"/>
      <x:name val="Carlito"/>
    </x:font>
    <x:font>
      <x:b/>
      <x:sz val="11"/>
      <x:color rgb="FFFFFFFF"/>
      <x:name val="Carlito"/>
    </x:font>
    <x:font>
      <x:b/>
      <x:sz val="11"/>
      <x:color rgb="FF6D2929"/>
      <x:name val="Carlito"/>
    </x:font>
    <x:font>
      <x:sz val="10"/>
      <x:color rgb="FF252326"/>
      <x:name val="Carlito"/>
    </x:font>
    <x:font>
      <x:b/>
      <x:sz val="10"/>
      <x:color rgb="FF6D2929"/>
      <x:name val="Carlito"/>
    </x:font>
    <x:font>
      <x:b/>
      <x:sz val="10"/>
      <x:color rgb="FFFFFFFF"/>
      <x:name val="Carlito"/>
    </x:font>
    <x:font>
      <x:b/>
      <x:sz val="10"/>
      <x:color rgb="FF461B1B"/>
      <x:name val="Carlito"/>
    </x:font>
    <x:font>
      <x:b/>
      <x:sz val="11"/>
      <x:color rgb="FF173F8A"/>
      <x:name val="Carlito"/>
    </x:font>
    <x:font>
      <x:b/>
      <x:sz val="12"/>
      <x:color rgb="FF252326"/>
      <x:name val="Carlito"/>
    </x:font>
    <x:font>
      <x:b/>
      <x:sz val="9"/>
      <x:color rgb="FF6D2929"/>
      <x:name val="Carlito"/>
    </x:font>
    <x:font>
      <x:b/>
      <x:sz val="18"/>
      <x:color rgb="FF252326"/>
      <x:name val="Carlito"/>
    </x:font>
    <x:font>
      <x:b/>
      <x:sz val="18"/>
      <x:color rgb="FF6D2929"/>
      <x:name val="Carlito"/>
    </x:font>
    <x:font>
      <x:b/>
      <x:sz val="18"/>
      <x:color rgb="FFEC3535"/>
      <x:name val="Carlito"/>
    </x:font>
  </x:fonts>
  <x:fills count="11">
    <x:fill>
      <x:patternFill patternType="none"/>
    </x:fill>
    <x:fill>
      <x:patternFill patternType="gray125"/>
    </x:fill>
    <x:fill>
      <x:patternFill patternType="solid">
        <x:fgColor rgb="FF6D2929"/>
      </x:patternFill>
    </x:fill>
    <x:fill>
      <x:patternFill patternType="solid">
        <x:fgColor rgb="FFF7F3EF"/>
      </x:patternFill>
    </x:fill>
    <x:fill>
      <x:patternFill patternType="solid">
        <x:fgColor rgb="FF461B1B"/>
      </x:patternFill>
    </x:fill>
    <x:fill>
      <x:patternFill patternType="solid">
        <x:fgColor rgb="FFF8EAEA"/>
      </x:patternFill>
    </x:fill>
    <x:fill>
      <x:patternFill patternType="solid">
        <x:fgColor rgb="FFF5F6F8"/>
      </x:patternFill>
    </x:fill>
    <x:fill>
      <x:patternFill patternType="solid">
        <x:fgColor rgb="FFFFF2CD"/>
      </x:patternFill>
    </x:fill>
    <x:fill>
      <x:patternFill patternType="solid">
        <x:fgColor rgb="FFFFFFFF"/>
      </x:patternFill>
    </x:fill>
    <x:fill>
      <x:patternFill patternType="solid">
        <x:fgColor rgb="FFEC3535"/>
      </x:patternFill>
    </x:fill>
    <x:fill>
      <x:patternFill patternType="solid">
        <x:fgColor rgb="FFFFF9F6"/>
      </x:patternFill>
    </x:fill>
  </x:fills>
  <x:borders count="2">
    <x:border/>
    <x:border/>
  </x:borders>
  <x:cellStyleXfs count="1">
    <x:xf numFmtId="0" fontId="0" fillId="0" borderId="0"/>
  </x:cellStyleXfs>
  <x:cellXfs count="183">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3" borderId="0" xfId="0" applyNumberFormat="1" applyFont="1" applyFill="1" applyBorder="1"/>
    <x:xf numFmtId="0" fontId="1" fillId="3" borderId="1"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3" fillId="3" borderId="0" xfId="0" applyNumberFormat="1" applyFont="1" applyFill="1" applyBorder="1" applyAlignment="1">
      <x:alignment vertical="center"/>
    </x:xf>
    <x:xf numFmtId="0" fontId="3" fillId="3" borderId="1"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1" fillId="4" borderId="0" xfId="0" applyNumberFormat="1" applyFont="1" applyFill="1" applyBorder="1"/>
    <x:xf numFmtId="0" fontId="1" fillId="4" borderId="1"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vertical="center"/>
    </x:xf>
    <x:xf numFmtId="0" fontId="4" fillId="4" borderId="1" xfId="0" applyNumberFormat="1" applyFont="1" applyFill="1" applyBorder="1" applyAlignment="1">
      <x:alignment vertical="center"/>
    </x:xf>
    <x:xf numFmtId="0" fontId="1" fillId="5" borderId="0" xfId="0" applyNumberFormat="1" applyFont="1" applyFill="1" applyBorder="1"/>
    <x:xf numFmtId="0" fontId="1" fillId="5" borderId="1" xfId="0" applyNumberFormat="1" applyFont="1" applyFill="1" applyBorder="1"/>
    <x:xf numFmtId="0" fontId="5" fillId="5" borderId="0" xfId="0" applyNumberFormat="1" applyFont="1" applyFill="1" applyBorder="1"/>
    <x:xf numFmtId="0" fontId="5" fillId="5" borderId="1" xfId="0" applyNumberFormat="1" applyFont="1" applyFill="1" applyBorder="1"/>
    <x:xf numFmtId="0" fontId="5" fillId="5" borderId="0" xfId="0" applyNumberFormat="1" applyFont="1" applyFill="1" applyBorder="1" applyAlignment="1">
      <x:alignment vertical="center"/>
    </x:xf>
    <x:xf numFmtId="0" fontId="5" fillId="5" borderId="1" xfId="0" applyNumberFormat="1" applyFont="1" applyFill="1" applyBorder="1" applyAlignment="1">
      <x:alignment vertical="center"/>
    </x:xf>
    <x:xf numFmtId="0" fontId="1" fillId="6" borderId="0" xfId="0" applyNumberFormat="1" applyFont="1" applyFill="1" applyBorder="1"/>
    <x:xf numFmtId="0" fontId="1" fillId="6" borderId="1" xfId="0" applyNumberFormat="1" applyFont="1" applyFill="1" applyBorder="1"/>
    <x:xf numFmtId="0" fontId="6" fillId="6" borderId="0" xfId="0" applyNumberFormat="1" applyFont="1" applyFill="1" applyBorder="1"/>
    <x:xf numFmtId="0" fontId="6" fillId="6" borderId="1" xfId="0" applyNumberFormat="1" applyFont="1" applyFill="1" applyBorder="1"/>
    <x:xf numFmtId="0" fontId="6" fillId="6" borderId="0" xfId="0" applyNumberFormat="1" applyFont="1" applyFill="1" applyBorder="1" applyAlignment="1">
      <x:alignment vertical="center"/>
    </x:xf>
    <x:xf numFmtId="0" fontId="6" fillId="6" borderId="1"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6" fillId="6" borderId="1" xfId="0" applyNumberFormat="1" applyFont="1" applyFill="1" applyBorder="1" applyAlignment="1">
      <x:alignment vertical="center" wrapText="1"/>
    </x:xf>
    <x:xf numFmtId="0" fontId="1" fillId="7" borderId="0" xfId="0" applyNumberFormat="1" applyFont="1" applyFill="1" applyBorder="1"/>
    <x:xf numFmtId="0" fontId="1" fillId="7" borderId="1" xfId="0" applyNumberFormat="1" applyFont="1" applyFill="1" applyBorder="1"/>
    <x:xf numFmtId="0" fontId="7" fillId="7" borderId="0" xfId="0" applyNumberFormat="1" applyFont="1" applyFill="1" applyBorder="1"/>
    <x:xf numFmtId="0" fontId="7" fillId="7" borderId="1" xfId="0" applyNumberFormat="1" applyFont="1" applyFill="1" applyBorder="1"/>
    <x:xf numFmtId="0" fontId="7" fillId="7" borderId="0" xfId="0" applyNumberFormat="1" applyFont="1" applyFill="1" applyBorder="1" applyAlignment="1">
      <x:alignment vertical="center"/>
    </x:xf>
    <x:xf numFmtId="0" fontId="7" fillId="7" borderId="1" xfId="0" applyNumberFormat="1" applyFont="1" applyFill="1" applyBorder="1" applyAlignment="1">
      <x:alignment vertical="center"/>
    </x:xf>
    <x:xf numFmtId="0" fontId="6" fillId="3" borderId="0" xfId="0" applyNumberFormat="1" applyFont="1" applyFill="1" applyBorder="1"/>
    <x:xf numFmtId="0" fontId="6" fillId="3" borderId="1" xfId="0" applyNumberFormat="1" applyFont="1" applyFill="1" applyBorder="1"/>
    <x:xf numFmtId="0" fontId="6" fillId="3" borderId="0" xfId="0" applyNumberFormat="1" applyFont="1" applyFill="1" applyBorder="1" applyAlignment="1">
      <x:alignment vertical="center"/>
    </x:xf>
    <x:xf numFmtId="0" fontId="6" fillId="3" borderId="1"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0" fontId="7" fillId="6" borderId="0" xfId="0" applyNumberFormat="1" applyFont="1" applyFill="1" applyBorder="1"/>
    <x:xf numFmtId="0" fontId="7" fillId="6" borderId="1" xfId="0" applyNumberFormat="1" applyFont="1" applyFill="1" applyBorder="1"/>
    <x:xf numFmtId="0" fontId="7" fillId="6" borderId="0" xfId="0" applyNumberFormat="1" applyFont="1" applyFill="1" applyBorder="1" applyAlignment="1">
      <x:alignment vertical="center"/>
    </x:xf>
    <x:xf numFmtId="0" fontId="7" fillId="6" borderId="1" xfId="0" applyNumberFormat="1" applyFont="1" applyFill="1" applyBorder="1" applyAlignment="1">
      <x:alignment vertical="center"/>
    </x:xf>
    <x:xf numFmtId="0" fontId="7" fillId="5" borderId="0" xfId="0" applyNumberFormat="1" applyFont="1" applyFill="1" applyBorder="1"/>
    <x:xf numFmtId="0" fontId="7" fillId="5" borderId="1" xfId="0" applyNumberFormat="1" applyFont="1" applyFill="1" applyBorder="1"/>
    <x:xf numFmtId="0" fontId="7" fillId="5" borderId="0" xfId="0" applyNumberFormat="1" applyFont="1" applyFill="1" applyBorder="1" applyAlignment="1">
      <x:alignment vertical="center"/>
    </x:xf>
    <x:xf numFmtId="0" fontId="7" fillId="5" borderId="1" xfId="0" applyNumberFormat="1" applyFont="1" applyFill="1" applyBorder="1" applyAlignment="1">
      <x:alignment vertical="center"/>
    </x:xf>
    <x:xf numFmtId="0" fontId="1" fillId="8" borderId="0" xfId="0" applyNumberFormat="1" applyFont="1" applyFill="1" applyBorder="1"/>
    <x:xf numFmtId="0" fontId="1" fillId="8" borderId="1" xfId="0" applyNumberFormat="1" applyFont="1" applyFill="1" applyBorder="1"/>
    <x:xf numFmtId="0" fontId="6" fillId="8" borderId="0" xfId="0" applyNumberFormat="1" applyFont="1" applyFill="1" applyBorder="1"/>
    <x:xf numFmtId="0" fontId="6" fillId="8" borderId="1" xfId="0" applyNumberFormat="1" applyFont="1" applyFill="1" applyBorder="1"/>
    <x:xf numFmtId="0" fontId="6" fillId="8" borderId="0" xfId="0" applyNumberFormat="1" applyFont="1" applyFill="1" applyBorder="1" applyAlignment="1">
      <x:alignment vertical="center"/>
    </x:xf>
    <x:xf numFmtId="0" fontId="6" fillId="8" borderId="1" xfId="0" applyNumberFormat="1" applyFont="1" applyFill="1" applyBorder="1" applyAlignment="1">
      <x:alignment vertical="center"/>
    </x:xf>
    <x:xf numFmtId="0" fontId="6" fillId="8" borderId="0" xfId="0" applyNumberFormat="1" applyFont="1" applyFill="1" applyBorder="1" applyAlignment="1">
      <x:alignment vertical="center" wrapText="1"/>
    </x:xf>
    <x:xf numFmtId="0" fontId="6" fillId="8" borderId="1" xfId="0" applyNumberFormat="1" applyFont="1" applyFill="1" applyBorder="1" applyAlignment="1">
      <x:alignment vertical="center" wrapText="1"/>
    </x:xf>
    <x:xf numFmtId="0" fontId="8" fillId="2" borderId="0" xfId="0" applyNumberFormat="1" applyFont="1" applyFill="1" applyBorder="1"/>
    <x:xf numFmtId="0" fontId="8" fillId="2" borderId="1" xfId="0" applyNumberFormat="1" applyFont="1" applyFill="1" applyBorder="1"/>
    <x:xf numFmtId="0" fontId="8" fillId="2" borderId="0" xfId="0" applyNumberFormat="1" applyFont="1" applyFill="1" applyBorder="1" applyAlignment="1">
      <x:alignment vertical="center"/>
    </x:xf>
    <x:xf numFmtId="0" fontId="8" fillId="2" borderId="1" xfId="0" applyNumberFormat="1" applyFont="1" applyFill="1" applyBorder="1" applyAlignment="1">
      <x:alignment vertical="center"/>
    </x:xf>
    <x:xf numFmtId="0" fontId="9" fillId="7" borderId="0" xfId="0" applyNumberFormat="1" applyFont="1" applyFill="1" applyBorder="1"/>
    <x:xf numFmtId="0" fontId="9" fillId="7" borderId="1" xfId="0" applyNumberFormat="1" applyFont="1" applyFill="1" applyBorder="1"/>
    <x:xf numFmtId="0" fontId="9" fillId="7" borderId="0" xfId="0" applyNumberFormat="1" applyFont="1" applyFill="1" applyBorder="1" applyAlignment="1">
      <x:alignment vertical="center"/>
    </x:xf>
    <x:xf numFmtId="0" fontId="9" fillId="7" borderId="1" xfId="0" applyNumberFormat="1" applyFont="1" applyFill="1" applyBorder="1" applyAlignment="1">
      <x:alignment vertical="center"/>
    </x:xf>
    <x:xf numFmtId="0" fontId="8" fillId="2" borderId="0" xfId="0" applyNumberFormat="1" applyFont="1" applyFill="1" applyBorder="1" applyAlignment="1">
      <x:alignment wrapText="1"/>
    </x:xf>
    <x:xf numFmtId="0" fontId="8" fillId="2" borderId="0" xfId="0" applyNumberFormat="1" applyFont="1" applyFill="1" applyBorder="1" applyAlignment="1">
      <x:alignment vertical="center" wrapText="1"/>
    </x:xf>
    <x:xf numFmtId="0" fontId="8" fillId="2" borderId="1" xfId="0" applyNumberFormat="1" applyFont="1" applyFill="1" applyBorder="1" applyAlignment="1">
      <x:alignment wrapText="1"/>
    </x:xf>
    <x:xf numFmtId="0" fontId="8" fillId="2" borderId="1" xfId="0" applyNumberFormat="1" applyFont="1" applyFill="1" applyBorder="1" applyAlignment="1">
      <x:alignment vertical="center" wrapText="1"/>
    </x:xf>
    <x:xf numFmtId="0" fontId="1" fillId="9" borderId="0" xfId="0" applyNumberFormat="1" applyFont="1" applyFill="1" applyBorder="1"/>
    <x:xf numFmtId="0" fontId="8" fillId="9" borderId="0" xfId="0" applyNumberFormat="1" applyFont="1" applyFill="1" applyBorder="1"/>
    <x:xf numFmtId="0" fontId="8" fillId="9" borderId="0" xfId="0" applyNumberFormat="1" applyFont="1" applyFill="1" applyBorder="1" applyAlignment="1">
      <x:alignment wrapText="1"/>
    </x:xf>
    <x:xf numFmtId="0" fontId="8" fillId="9" borderId="0" xfId="0" applyNumberFormat="1" applyFont="1" applyFill="1" applyBorder="1" applyAlignment="1">
      <x:alignment vertical="center" wrapText="1"/>
    </x:xf>
    <x:xf numFmtId="0" fontId="1" fillId="9" borderId="1" xfId="0" applyNumberFormat="1" applyFont="1" applyFill="1" applyBorder="1"/>
    <x:xf numFmtId="0" fontId="8" fillId="9" borderId="1" xfId="0" applyNumberFormat="1" applyFont="1" applyFill="1" applyBorder="1"/>
    <x:xf numFmtId="0" fontId="8" fillId="9" borderId="1" xfId="0" applyNumberFormat="1" applyFont="1" applyFill="1" applyBorder="1" applyAlignment="1">
      <x:alignment wrapText="1"/>
    </x:xf>
    <x:xf numFmtId="0" fontId="8" fillId="9" borderId="1" xfId="0" applyNumberFormat="1" applyFont="1" applyFill="1" applyBorder="1" applyAlignment="1">
      <x:alignment vertical="center" wrapText="1"/>
    </x:xf>
    <x:xf numFmtId="0" fontId="0" fillId="7" borderId="0" xfId="0" applyNumberFormat="1" applyFont="1" applyFill="1" applyBorder="1"/>
    <x:xf numFmtId="0" fontId="0" fillId="7"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0" fillId="6" borderId="0" xfId="0" applyNumberFormat="1" applyFont="1" applyFill="1" applyBorder="1"/>
    <x:xf numFmtId="0" fontId="0" fillId="6" borderId="1" xfId="0" applyNumberFormat="1" applyFont="1" applyFill="1" applyBorder="1"/>
    <x:xf numFmtId="200" fontId="1" fillId="7" borderId="0" xfId="0" applyNumberFormat="1" applyFont="1" applyFill="1" applyBorder="1"/>
    <x:xf numFmtId="200" fontId="0" fillId="7" borderId="0" xfId="0" applyNumberFormat="1" applyFont="1" applyFill="1" applyBorder="1"/>
    <x:xf numFmtId="200" fontId="1" fillId="7" borderId="1" xfId="0" applyNumberFormat="1" applyFont="1" applyFill="1" applyBorder="1"/>
    <x:xf numFmtId="200" fontId="0" fillId="7" borderId="1" xfId="0" applyNumberFormat="1" applyFont="1" applyFill="1" applyBorder="1"/>
    <x:xf numFmtId="201" fontId="1" fillId="7" borderId="0" xfId="0" applyNumberFormat="1" applyFont="1" applyFill="1" applyBorder="1"/>
    <x:xf numFmtId="201" fontId="0" fillId="7" borderId="0" xfId="0" applyNumberFormat="1" applyFont="1" applyFill="1" applyBorder="1"/>
    <x:xf numFmtId="201" fontId="1" fillId="7" borderId="1" xfId="0" applyNumberFormat="1" applyFont="1" applyFill="1" applyBorder="1"/>
    <x:xf numFmtId="201" fontId="0" fillId="7" borderId="1" xfId="0" applyNumberFormat="1" applyFont="1" applyFill="1" applyBorder="1"/>
    <x:xf numFmtId="201" fontId="1" fillId="6" borderId="0" xfId="0" applyNumberFormat="1" applyFont="1" applyFill="1" applyBorder="1"/>
    <x:xf numFmtId="201" fontId="0" fillId="6" borderId="0" xfId="0" applyNumberFormat="1" applyFont="1" applyFill="1" applyBorder="1"/>
    <x:xf numFmtId="201" fontId="1" fillId="6" borderId="1" xfId="0" applyNumberFormat="1" applyFont="1" applyFill="1" applyBorder="1"/>
    <x:xf numFmtId="201" fontId="0" fillId="6" borderId="1" xfId="0" applyNumberFormat="1" applyFont="1" applyFill="1" applyBorder="1"/>
    <x:xf numFmtId="202" fontId="1" fillId="6" borderId="0" xfId="0" applyNumberFormat="1" applyFont="1" applyFill="1" applyBorder="1"/>
    <x:xf numFmtId="202" fontId="0" fillId="6" borderId="0" xfId="0" applyNumberFormat="1" applyFont="1" applyFill="1" applyBorder="1"/>
    <x:xf numFmtId="202" fontId="1" fillId="6" borderId="1" xfId="0" applyNumberFormat="1" applyFont="1" applyFill="1" applyBorder="1"/>
    <x:xf numFmtId="202" fontId="0" fillId="6" borderId="1" xfId="0" applyNumberFormat="1" applyFont="1" applyFill="1" applyBorder="1"/>
    <x:xf numFmtId="0" fontId="10" fillId="7" borderId="0" xfId="0" applyNumberFormat="1" applyFont="1" applyFill="1" applyBorder="1"/>
    <x:xf numFmtId="0" fontId="10" fillId="7" borderId="1" xfId="0" applyNumberFormat="1" applyFont="1" applyFill="1" applyBorder="1"/>
    <x:xf numFmtId="201" fontId="10" fillId="7" borderId="0" xfId="0" applyNumberFormat="1" applyFont="1" applyFill="1" applyBorder="1"/>
    <x:xf numFmtId="201" fontId="4" fillId="4" borderId="0" xfId="0" applyNumberFormat="1" applyFont="1" applyFill="1" applyBorder="1" applyAlignment="1">
      <x:alignment vertical="center"/>
    </x:xf>
    <x:xf numFmtId="201" fontId="1" fillId="0" borderId="0" xfId="0" applyNumberFormat="1" applyFont="1" applyFill="1" applyBorder="1"/>
    <x:xf numFmtId="201" fontId="10" fillId="7" borderId="1" xfId="0" applyNumberFormat="1" applyFont="1" applyFill="1" applyBorder="1"/>
    <x:xf numFmtId="201" fontId="4" fillId="4" borderId="1" xfId="0" applyNumberFormat="1" applyFont="1" applyFill="1" applyBorder="1" applyAlignment="1">
      <x:alignment vertical="center"/>
    </x:xf>
    <x:xf numFmtId="201" fontId="1" fillId="0" borderId="1" xfId="0" applyNumberFormat="1" applyFont="1" applyFill="1" applyBorder="1"/>
    <x:xf numFmtId="0" fontId="5" fillId="6" borderId="0" xfId="0" applyNumberFormat="1" applyFont="1" applyFill="1" applyBorder="1"/>
    <x:xf numFmtId="0" fontId="5" fillId="6" borderId="1" xfId="0" applyNumberFormat="1" applyFont="1" applyFill="1" applyBorder="1"/>
    <x:xf numFmtId="0" fontId="11" fillId="6" borderId="0" xfId="0" applyNumberFormat="1" applyFont="1" applyFill="1" applyBorder="1"/>
    <x:xf numFmtId="0" fontId="11" fillId="6" borderId="1" xfId="0" applyNumberFormat="1" applyFont="1" applyFill="1" applyBorder="1"/>
    <x:xf numFmtId="0" fontId="11" fillId="5" borderId="0" xfId="0" applyNumberFormat="1" applyFont="1" applyFill="1" applyBorder="1"/>
    <x:xf numFmtId="0" fontId="11" fillId="5" borderId="1" xfId="0" applyNumberFormat="1" applyFont="1" applyFill="1" applyBorder="1"/>
    <x:xf numFmtId="201" fontId="11" fillId="6" borderId="0" xfId="0" applyNumberFormat="1" applyFont="1" applyFill="1" applyBorder="1"/>
    <x:xf numFmtId="201" fontId="11" fillId="5" borderId="0" xfId="0" applyNumberFormat="1" applyFont="1" applyFill="1" applyBorder="1"/>
    <x:xf numFmtId="201" fontId="11" fillId="6" borderId="1" xfId="0" applyNumberFormat="1" applyFont="1" applyFill="1" applyBorder="1"/>
    <x:xf numFmtId="201" fontId="11" fillId="5" borderId="1" xfId="0" applyNumberFormat="1" applyFont="1" applyFill="1" applyBorder="1"/>
    <x:xf numFmtId="0" fontId="8" fillId="4" borderId="0" xfId="0" applyNumberFormat="1" applyFont="1" applyFill="1" applyBorder="1"/>
    <x:xf numFmtId="0" fontId="8" fillId="4" borderId="1" xfId="0" applyNumberFormat="1" applyFont="1" applyFill="1" applyBorder="1"/>
    <x:xf numFmtId="0" fontId="8" fillId="4" borderId="0" xfId="0" applyNumberFormat="1" applyFont="1" applyFill="1" applyBorder="1" applyAlignment="1">
      <x:alignment vertical="center"/>
    </x:xf>
    <x:xf numFmtId="0" fontId="8" fillId="4" borderId="1" xfId="0" applyNumberFormat="1" applyFont="1" applyFill="1" applyBorder="1" applyAlignment="1">
      <x:alignment vertical="center"/>
    </x:xf>
    <x:xf numFmtId="0" fontId="4" fillId="2" borderId="0" xfId="0" applyNumberFormat="1" applyFont="1" applyFill="1" applyBorder="1"/>
    <x:xf numFmtId="0" fontId="4" fillId="2" borderId="1" xfId="0" applyNumberFormat="1" applyFont="1" applyFill="1" applyBorder="1"/>
    <x:xf numFmtId="201" fontId="4" fillId="2" borderId="0" xfId="0" applyNumberFormat="1" applyFont="1" applyFill="1" applyBorder="1"/>
    <x:xf numFmtId="201" fontId="4" fillId="2" borderId="1" xfId="0" applyNumberFormat="1" applyFont="1" applyFill="1" applyBorder="1"/>
    <x:xf numFmtId="203" fontId="1" fillId="0" borderId="0" xfId="0" applyNumberFormat="1" applyFont="1" applyFill="1" applyBorder="1"/>
    <x:xf numFmtId="203" fontId="1" fillId="0" borderId="1" xfId="0" applyNumberFormat="1" applyFont="1" applyFill="1" applyBorder="1"/>
    <x:xf numFmtId="203" fontId="1" fillId="3" borderId="0" xfId="0" applyNumberFormat="1" applyFont="1" applyFill="1" applyBorder="1"/>
    <x:xf numFmtId="203" fontId="1" fillId="3" borderId="1" xfId="0" applyNumberFormat="1" applyFont="1" applyFill="1" applyBorder="1"/>
    <x:xf numFmtId="201" fontId="1" fillId="5" borderId="0" xfId="0" applyNumberFormat="1" applyFont="1" applyFill="1" applyBorder="1"/>
    <x:xf numFmtId="201" fontId="1" fillId="5" borderId="1" xfId="0" applyNumberFormat="1" applyFont="1" applyFill="1" applyBorder="1"/>
    <x:xf numFmtId="201" fontId="1" fillId="2" borderId="0" xfId="0" applyNumberFormat="1" applyFont="1" applyFill="1" applyBorder="1"/>
    <x:xf numFmtId="201" fontId="1" fillId="2" borderId="1" xfId="0" applyNumberFormat="1" applyFont="1" applyFill="1" applyBorder="1"/>
    <x:xf numFmtId="0" fontId="12" fillId="5" borderId="0" xfId="0" applyNumberFormat="1" applyFont="1" applyFill="1" applyBorder="1"/>
    <x:xf numFmtId="0" fontId="12" fillId="5" borderId="0" xfId="0" applyNumberFormat="1" applyFont="1" applyFill="1" applyBorder="1" applyAlignment="1">
      <x:alignment wrapText="1"/>
    </x:xf>
    <x:xf numFmtId="0" fontId="12" fillId="5" borderId="1" xfId="0" applyNumberFormat="1" applyFont="1" applyFill="1" applyBorder="1"/>
    <x:xf numFmtId="0" fontId="12" fillId="5" borderId="1" xfId="0" applyNumberFormat="1" applyFont="1" applyFill="1" applyBorder="1" applyAlignment="1">
      <x:alignment wrapText="1"/>
    </x:xf>
    <x:xf numFmtId="0" fontId="1" fillId="10" borderId="0" xfId="0" applyNumberFormat="1" applyFont="1" applyFill="1" applyBorder="1"/>
    <x:xf numFmtId="0" fontId="13" fillId="10" borderId="0" xfId="0" applyNumberFormat="1" applyFont="1" applyFill="1" applyBorder="1"/>
    <x:xf numFmtId="0" fontId="13" fillId="10" borderId="0" xfId="0" applyNumberFormat="1" applyFont="1" applyFill="1" applyBorder="1" applyAlignment="1">
      <x:alignment vertical="center"/>
    </x:xf>
    <x:xf numFmtId="0" fontId="1" fillId="10" borderId="1" xfId="0" applyNumberFormat="1" applyFont="1" applyFill="1" applyBorder="1"/>
    <x:xf numFmtId="0" fontId="13" fillId="10" borderId="1" xfId="0" applyNumberFormat="1" applyFont="1" applyFill="1" applyBorder="1"/>
    <x:xf numFmtId="0" fontId="13" fillId="10" borderId="1" xfId="0" applyNumberFormat="1" applyFont="1" applyFill="1" applyBorder="1" applyAlignment="1">
      <x:alignment vertical="center"/>
    </x:xf>
    <x:xf numFmtId="201" fontId="13" fillId="10" borderId="0" xfId="0" applyNumberFormat="1" applyFont="1" applyFill="1" applyBorder="1" applyAlignment="1">
      <x:alignment vertical="center"/>
    </x:xf>
    <x:xf numFmtId="201" fontId="13" fillId="10" borderId="1" xfId="0" applyNumberFormat="1" applyFont="1" applyFill="1" applyBorder="1" applyAlignment="1">
      <x:alignment vertical="center"/>
    </x:xf>
    <x:xf numFmtId="0" fontId="12" fillId="3" borderId="0" xfId="0" applyNumberFormat="1" applyFont="1" applyFill="1" applyBorder="1"/>
    <x:xf numFmtId="0" fontId="12" fillId="3" borderId="0" xfId="0" applyNumberFormat="1" applyFont="1" applyFill="1" applyBorder="1" applyAlignment="1">
      <x:alignment wrapText="1"/>
    </x:xf>
    <x:xf numFmtId="0" fontId="12" fillId="3" borderId="1" xfId="0" applyNumberFormat="1" applyFont="1" applyFill="1" applyBorder="1"/>
    <x:xf numFmtId="0" fontId="12" fillId="3" borderId="1" xfId="0" applyNumberFormat="1" applyFont="1" applyFill="1" applyBorder="1" applyAlignment="1">
      <x:alignment wrapText="1"/>
    </x:xf>
    <x:xf numFmtId="0" fontId="13" fillId="6" borderId="0" xfId="0" applyNumberFormat="1" applyFont="1" applyFill="1" applyBorder="1"/>
    <x:xf numFmtId="0" fontId="13" fillId="6" borderId="0" xfId="0" applyNumberFormat="1" applyFont="1" applyFill="1" applyBorder="1" applyAlignment="1">
      <x:alignment vertical="center"/>
    </x:xf>
    <x:xf numFmtId="0" fontId="13" fillId="6" borderId="1" xfId="0" applyNumberFormat="1" applyFont="1" applyFill="1" applyBorder="1"/>
    <x:xf numFmtId="0" fontId="13" fillId="6" borderId="1" xfId="0" applyNumberFormat="1" applyFont="1" applyFill="1" applyBorder="1" applyAlignment="1">
      <x:alignment vertical="center"/>
    </x:xf>
    <x:xf numFmtId="201" fontId="13" fillId="6" borderId="0" xfId="0" applyNumberFormat="1" applyFont="1" applyFill="1" applyBorder="1" applyAlignment="1">
      <x:alignment vertical="center"/>
    </x:xf>
    <x:xf numFmtId="201" fontId="13" fillId="6" borderId="1" xfId="0" applyNumberFormat="1" applyFont="1" applyFill="1" applyBorder="1" applyAlignment="1">
      <x:alignment vertical="center"/>
    </x:xf>
    <x:xf numFmtId="0" fontId="14" fillId="10" borderId="0" xfId="0" applyNumberFormat="1" applyFont="1" applyFill="1" applyBorder="1"/>
    <x:xf numFmtId="0" fontId="14" fillId="10" borderId="0" xfId="0" applyNumberFormat="1" applyFont="1" applyFill="1" applyBorder="1" applyAlignment="1">
      <x:alignment vertical="center"/>
    </x:xf>
    <x:xf numFmtId="0" fontId="14" fillId="10" borderId="1" xfId="0" applyNumberFormat="1" applyFont="1" applyFill="1" applyBorder="1"/>
    <x:xf numFmtId="0" fontId="14" fillId="10" borderId="1" xfId="0" applyNumberFormat="1" applyFont="1" applyFill="1" applyBorder="1" applyAlignment="1">
      <x:alignment vertical="center"/>
    </x:xf>
    <x:xf numFmtId="201" fontId="14" fillId="10" borderId="0" xfId="0" applyNumberFormat="1" applyFont="1" applyFill="1" applyBorder="1" applyAlignment="1">
      <x:alignment vertical="center"/>
    </x:xf>
    <x:xf numFmtId="201" fontId="14" fillId="10" borderId="1" xfId="0" applyNumberFormat="1" applyFont="1" applyFill="1" applyBorder="1" applyAlignment="1">
      <x:alignment vertical="center"/>
    </x:xf>
    <x:xf numFmtId="202" fontId="13" fillId="10" borderId="0" xfId="0" applyNumberFormat="1" applyFont="1" applyFill="1" applyBorder="1" applyAlignment="1">
      <x:alignment vertical="center"/>
    </x:xf>
    <x:xf numFmtId="202" fontId="13" fillId="10" borderId="1" xfId="0" applyNumberFormat="1" applyFont="1" applyFill="1" applyBorder="1" applyAlignment="1">
      <x:alignment vertical="center"/>
    </x:xf>
    <x:xf numFmtId="0" fontId="12" fillId="5" borderId="0" xfId="0" applyNumberFormat="1" applyFont="1" applyFill="1" applyBorder="1" applyAlignment="1">
      <x:alignment vertical="center"/>
    </x:xf>
    <x:xf numFmtId="0" fontId="12" fillId="5" borderId="1" xfId="0" applyNumberFormat="1" applyFont="1" applyFill="1" applyBorder="1" applyAlignment="1">
      <x:alignment vertical="center"/>
    </x:xf>
    <x:xf numFmtId="0" fontId="12" fillId="5" borderId="0" xfId="0" applyNumberFormat="1" applyFont="1" applyFill="1" applyBorder="1" applyAlignment="1">
      <x:alignment vertical="center" wrapText="1"/>
    </x:xf>
    <x:xf numFmtId="0" fontId="12" fillId="5" borderId="1" xfId="0" applyNumberFormat="1" applyFont="1" applyFill="1" applyBorder="1" applyAlignment="1">
      <x:alignment vertical="center" wrapText="1"/>
    </x:xf>
    <x:xf numFmtId="0" fontId="15" fillId="6" borderId="0" xfId="0" applyNumberFormat="1" applyFont="1" applyFill="1" applyBorder="1"/>
    <x:xf numFmtId="0" fontId="15" fillId="6" borderId="0" xfId="0" applyNumberFormat="1" applyFont="1" applyFill="1" applyBorder="1" applyAlignment="1">
      <x:alignment vertical="center"/>
    </x:xf>
    <x:xf numFmtId="0" fontId="15" fillId="6" borderId="1" xfId="0" applyNumberFormat="1" applyFont="1" applyFill="1" applyBorder="1"/>
    <x:xf numFmtId="0" fontId="15" fillId="6" borderId="1" xfId="0" applyNumberFormat="1" applyFont="1" applyFill="1" applyBorder="1" applyAlignment="1">
      <x:alignment vertical="center"/>
    </x:xf>
    <x:xf numFmtId="202" fontId="15" fillId="6" borderId="0" xfId="0" applyNumberFormat="1" applyFont="1" applyFill="1" applyBorder="1" applyAlignment="1">
      <x:alignment vertical="center"/>
    </x:xf>
    <x:xf numFmtId="202" fontId="15" fillId="6" borderId="1" xfId="0" applyNumberFormat="1" applyFont="1" applyFill="1" applyBorder="1" applyAlignment="1">
      <x:alignment vertical="center"/>
    </x:xf>
    <x:xf numFmtId="0" fontId="7" fillId="5" borderId="0" xfId="0" applyNumberFormat="1" applyFont="1" applyFill="1" applyBorder="1" applyAlignment="1">
      <x:alignment vertical="center" wrapText="1"/>
    </x:xf>
  </x:cellXfs>
  <x:cellStyles count="1">
    <x:cellStyle name="Normal" xfId="0"/>
  </x:cellStyles>
  <x:dxfs count="6">
    <x:dxf>
      <x:font>
        <x:b/>
        <x:color rgb="FF6D2929"/>
      </x:font>
      <x:fill>
        <x:patternFill patternType="solid">
          <x:bgColor rgb="FFFCE4E2"/>
        </x:patternFill>
      </x:fill>
    </x:dxf>
    <x:dxf>
      <x:font>
        <x:b/>
        <x:color rgb="FF6D2929"/>
      </x:font>
      <x:fill>
        <x:patternFill patternType="solid">
          <x:bgColor rgb="FFFCE4E2"/>
        </x:patternFill>
      </x:fill>
    </x:dxf>
    <x:dxf>
      <x:font>
        <x:b/>
        <x:color rgb="FF6D2929"/>
      </x:font>
      <x:fill>
        <x:patternFill patternType="solid">
          <x:bgColor rgb="FFFCE4E2"/>
        </x:patternFill>
      </x:fill>
    </x:dxf>
    <x:dxf>
      <x:font>
        <x:b/>
        <x:color rgb="FF6D2929"/>
      </x:font>
      <x:fill>
        <x:patternFill patternType="solid">
          <x:bgColor rgb="FFFCE4E2"/>
        </x:patternFill>
      </x:fill>
    </x:dxf>
    <x:dxf>
      <x:font>
        <x:color rgb="FF157347"/>
      </x:font>
    </x:dxf>
    <x:dxf>
      <x:font>
        <x:b/>
        <x:color rgb="FF6D2929"/>
      </x:font>
      <x:fill>
        <x:patternFill patternType="solid">
          <x:bgColor rgb="FFFCE4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7ea437512af4757" /><Relationship Type="http://schemas.openxmlformats.org/officeDocument/2006/relationships/theme" Target="/xl/theme/theme1.xml" Id="R178d17a813b04903" /><Relationship Type="http://schemas.openxmlformats.org/officeDocument/2006/relationships/sharedStrings" Target="/xl/sharedStrings.xml" Id="Rd1055891daab40c2" /><Relationship Type="http://schemas.openxmlformats.org/officeDocument/2006/relationships/worksheet" Target="/xl/worksheets/sheet1.xml" Id="R0704c465d82e4896" /><Relationship Type="http://schemas.openxmlformats.org/officeDocument/2006/relationships/worksheet" Target="/xl/worksheets/sheet2.xml" Id="Ra91a5698e718469d" /><Relationship Type="http://schemas.openxmlformats.org/officeDocument/2006/relationships/worksheet" Target="/xl/worksheets/sheet3.xml" Id="Rb1516a5c6e22400b" /><Relationship Type="http://schemas.openxmlformats.org/officeDocument/2006/relationships/worksheet" Target="/xl/worksheets/sheet4.xml" Id="R5db22f96124640fd" /><Relationship Type="http://schemas.openxmlformats.org/officeDocument/2006/relationships/worksheet" Target="/xl/worksheets/sheet5.xml" Id="R9f458f4e2830495c" /><Relationship Type="http://schemas.openxmlformats.org/officeDocument/2006/relationships/worksheet" Target="/xl/worksheets/sheet6.xml" Id="Rd03bc8db54e94765" /><Relationship Type="http://schemas.openxmlformats.org/officeDocument/2006/relationships/worksheet" Target="/xl/worksheets/sheet7.xml" Id="R7149fe2cdf644296" /></Relationships>
</file>

<file path=xl/drawings/_rels/drawing1.xml.rels>&#65279;<?xml version="1.0" encoding="utf-8"?><Relationships xmlns="http://schemas.openxmlformats.org/package/2006/relationships"><Relationship Type="http://schemas.openxmlformats.org/officeDocument/2006/relationships/chart" Target="/xl/drawings/charts/chart1.xml" Id="R22d03f96de5d4a57" /></Relationships>
</file>

<file path=xl/drawings/_rels/drawing2.xml.rels>&#65279;<?xml version="1.0" encoding="utf-8"?><Relationships xmlns="http://schemas.openxmlformats.org/package/2006/relationships"><Relationship Type="http://schemas.openxmlformats.org/officeDocument/2006/relationships/chart" Target="/xl/drawings/charts/chart2.xml" Id="Rbb1d420be1dc4ce1"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Offen (€)</c:v>
          </c:tx>
          <c:cat>
            <c:strRef>
              <c:f>'Auswertung'!$A$7:$A$17</c:f>
              <c:strCache>
                <c:ptCount val="0"/>
              </c:strCache>
            </c:strRef>
          </c:cat>
          <c:val>
            <c:numRef>
              <c:f>'Auswertung'!$B$7:$B$17</c:f>
              <c:numCache>
                <c:formatCode>#,##0 "€"</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plotArea>
      <c:barChart>
        <c:barDir val="col"/>
        <c:grouping val="clustered"/>
        <c:varyColors val="0"/>
        <c:ser>
          <c:idx val="0"/>
          <c:order val="0"/>
          <c:tx>
            <c:v>Zahlungen</c:v>
          </c:tx>
          <c:cat>
            <c:strRef>
              <c:f>'Monatsreport'!$A$8:$A$19</c:f>
              <c:strCache>
                <c:ptCount val="0"/>
              </c:strCache>
            </c:strRef>
          </c:cat>
          <c:val>
            <c:numRef>
              <c:f>'Monatsreport'!$B$8:$B$19</c:f>
              <c:numCache>
                <c:formatCode>General</c:formatCode>
                <c:ptCount val="0"/>
              </c:numCache>
            </c:numRef>
          </c:val>
        </c:ser>
        <c:ser>
          <c:idx val="1"/>
          <c:order val="1"/>
          <c:tx>
            <c:v>Neue Kosten</c:v>
          </c:tx>
          <c:cat>
            <c:strRef>
              <c:f>'Monatsreport'!$A$8:$A$19</c:f>
              <c:strCache>
                <c:ptCount val="0"/>
              </c:strCache>
            </c:strRef>
          </c:cat>
          <c:val>
            <c:numRef>
              <c:f>'Monatsreport'!$C$8:$C$19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28</xdr:row>
      <xdr:rowOff>0</xdr:rowOff>
    </xdr:from>
    <xdr:to>
      <xdr:col>11</xdr:col>
      <xdr:colOff>0</xdr:colOff>
      <xdr:row>46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2d03f96de5d4a57"/>
        </a:graphicData>
      </a:graphic>
    </xdr:graphicFrame>
    <xdr:clientData/>
  </xdr:twoCellAnchor>
</xdr:wsDr>
</file>

<file path=xl/drawings/drawing2.xml><?xml version="1.0" encoding="utf-8"?>
<xdr:wsDr xmlns:xdr="http://schemas.openxmlformats.org/drawingml/2006/spreadsheetDrawing">
  <xdr:twoCellAnchor>
    <xdr:from>
      <xdr:col>0</xdr:col>
      <xdr:colOff>0</xdr:colOff>
      <xdr:row>26</xdr:row>
      <xdr:rowOff>0</xdr:rowOff>
    </xdr:from>
    <xdr:to>
      <xdr:col>8</xdr:col>
      <xdr:colOff>0</xdr:colOff>
      <xdr:row>44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b1d420be1dc4ce1"/>
        </a:graphicData>
      </a:graphic>
    </xdr:graphicFrame>
    <xdr:clientData/>
  </xdr:twoCellAnchor>
</xdr:wsDr>
</file>

<file path=xl/tables/table1.xml><?xml version="1.0" encoding="utf-8"?>
<x:table xmlns:x="http://schemas.openxmlformats.org/spreadsheetml/2006/main" id="1" name="NGForderungen" displayName="NGForderungen" ref="A8:W108" headerRowCount="1" totalsRowCount="0" totalsRowShown="0">
  <x:tableColumns count="23">
    <x:tableColumn id="1" name="NG-ID"/>
    <x:tableColumn id="2" name="Gläubiger"/>
    <x:tableColumn id="3" name="Forderung / Anlass"/>
    <x:tableColumn id="4" name="Aktenzeichen"/>
    <x:tableColumn id="5" name="Kategorie"/>
    <x:tableColumn id="6" name="Priorität (selbst)"/>
    <x:tableColumn id="7" name="Prüfstatus"/>
    <x:tableColumn id="8" name="Verfahrensstand"/>
    <x:tableColumn id="9" name="Stichtag"/>
    <x:tableColumn id="10" name="Startsaldo (€)"/>
    <x:tableColumn id="11" name="Monatsrate (€)"/>
    <x:tableColumn id="12" name="Nächste Aktion"/>
    <x:tableColumn id="13" name="Kontakt / Kanal"/>
    <x:tableColumn id="14" name="Notizen / Beleg"/>
    <x:tableColumn id="15" name="Gezahlt (€)"/>
    <x:tableColumn id="16" name="Neue Kosten (€)"/>
    <x:tableColumn id="17" name="Korrektur (€)"/>
    <x:tableColumn id="18" name="Restsaldo (€)"/>
    <x:tableColumn id="19" name="Offen (€)"/>
    <x:tableColumn id="20" name="Datenprüfung"/>
    <x:tableColumn id="21" name="Aktionstermin"/>
    <x:tableColumn id="22" name="Top-Rang"/>
    <x:tableColumn id="23" name="Hinweis"/>
  </x:tableColumns>
  <x:tableStyleInfo name="TableStyleMedium2" showFirstColumn="0" showLastColumn="0" showRowStripes="1" showColumnStripes="0"/>
</x:table>
</file>

<file path=xl/tables/table2.xml><?xml version="1.0" encoding="utf-8"?>
<x:table xmlns:x="http://schemas.openxmlformats.org/spreadsheetml/2006/main" id="2" name="NGBuchungen" displayName="NGBuchungen" ref="A8:I308" headerRowCount="1" totalsRowCount="0" totalsRowShown="0">
  <x:tableColumns count="9">
    <x:tableColumn id="1" name="Datum"/>
    <x:tableColumn id="2" name="Forderungs-ID"/>
    <x:tableColumn id="3" name="Vorgangsart"/>
    <x:tableColumn id="4" name="Betrag (€)"/>
    <x:tableColumn id="5" name="Status"/>
    <x:tableColumn id="6" name="Beschreibung / Zweck"/>
    <x:tableColumn id="7" name="Beleg / Referenz"/>
    <x:tableColumn id="8" name="Saldoänderung (€)"/>
    <x:tableColumn id="9" name="Datenkontroll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36618baf0ffa44f0" /></Relationships>
</file>

<file path=xl/worksheets/_rels/sheet2.xml.rels>&#65279;<?xml version="1.0" encoding="utf-8"?><Relationships xmlns="http://schemas.openxmlformats.org/package/2006/relationships"><Relationship Type="http://schemas.openxmlformats.org/officeDocument/2006/relationships/table" Target="/xl/tables/table1.xml" Id="R25da1c8a6f0a4d9d" /></Relationships>
</file>

<file path=xl/worksheets/_rels/sheet3.xml.rels>&#65279;<?xml version="1.0" encoding="utf-8"?><Relationships xmlns="http://schemas.openxmlformats.org/package/2006/relationships"><Relationship Type="http://schemas.openxmlformats.org/officeDocument/2006/relationships/table" Target="/xl/tables/table2.xml" Id="Rd80b5b0e3a53409f" /></Relationships>
</file>

<file path=xl/worksheets/_rels/sheet6.xml.rels>&#65279;<?xml version="1.0" encoding="utf-8"?><Relationships xmlns="http://schemas.openxmlformats.org/package/2006/relationships"><Relationship Type="http://schemas.openxmlformats.org/officeDocument/2006/relationships/drawing" Target="/xl/drawings/drawing2.xml" Id="R43462dc2bcdd402c" /></Relationships>
</file>

<file path=xl/worksheets/sheet1.xml><?xml version="1.0" encoding="utf-8"?>
<x:worksheet xmlns:x="http://schemas.openxmlformats.org/spreadsheetml/2006/main">
  <x:sheetFormatPr defaultRowHeight="15"/>
  <x:cols>
    <x:col min="1" max="1" width="23" hidden="0" customWidth="1"/>
    <x:col min="2" max="2" width="14" hidden="0" customWidth="1"/>
    <x:col min="3" max="3" width="16" hidden="0" customWidth="1"/>
    <x:col min="4" max="4" width="3.5" hidden="0" customWidth="1"/>
    <x:col min="5" max="5" width="23" hidden="0" customWidth="1"/>
    <x:col min="6" max="6" width="14" hidden="0" customWidth="1"/>
    <x:col min="7" max="7" width="16" hidden="0" customWidth="1"/>
    <x:col min="8" max="8" width="3.5" hidden="0" customWidth="1"/>
    <x:col min="9" max="9" width="23" hidden="0" customWidth="1"/>
    <x:col min="10" max="10" width="14" hidden="0" customWidth="1"/>
    <x:col min="11" max="11" width="16" hidden="0" customWidth="1"/>
  </x:cols>
  <x:sheetData>
    <x:row r="1" ht="27" customHeight="1">
      <x:c r="A1" s="8" t="str">
        <x:v>NURGELD.DE  /  SCHULDENÜBERSICHT PRO</x:v>
      </x:c>
      <x:c r="B1" s="8" t="str">
        <x:v>NURGELD.DE  /  SCHULDENÜBERSICHT PRO</x:v>
      </x:c>
      <x:c r="C1" s="8" t="str">
        <x:v>NURGELD.DE  /  SCHULDENÜBERSICHT PRO</x:v>
      </x:c>
      <x:c r="D1" s="8" t="str">
        <x:v>NURGELD.DE  /  SCHULDENÜBERSICHT PRO</x:v>
      </x:c>
      <x:c r="E1" s="8" t="str">
        <x:v>NURGELD.DE  /  SCHULDENÜBERSICHT PRO</x:v>
      </x:c>
      <x:c r="F1" s="8" t="str">
        <x:v>NURGELD.DE  /  SCHULDENÜBERSICHT PRO</x:v>
      </x:c>
      <x:c r="G1" s="8" t="str">
        <x:v>NURGELD.DE  /  SCHULDENÜBERSICHT PRO</x:v>
      </x:c>
      <x:c r="H1" s="8" t="str">
        <x:v>NURGELD.DE  /  SCHULDENÜBERSICHT PRO</x:v>
      </x:c>
      <x:c r="I1" s="8" t="str">
        <x:v>NURGELD.DE  /  SCHULDENÜBERSICHT PRO</x:v>
      </x:c>
      <x:c r="J1" s="8" t="str">
        <x:v>NURGELD.DE  /  SCHULDENÜBERSICHT PRO</x:v>
      </x:c>
      <x:c r="K1" s="8" t="str">
        <x:v>NURGELD.DE  /  SCHULDENÜBERSICHT PRO</x:v>
      </x:c>
    </x:row>
    <x:row r="2" ht="27" customHeight="1">
      <x:c r="A2" s="8" t="str">
        <x:v>NURGELD.DE  /  SCHULDENÜBERSICHT PRO</x:v>
      </x:c>
      <x:c r="B2" s="8" t="str">
        <x:v>NURGELD.DE  /  SCHULDENÜBERSICHT PRO</x:v>
      </x:c>
      <x:c r="C2" s="8" t="str">
        <x:v>NURGELD.DE  /  SCHULDENÜBERSICHT PRO</x:v>
      </x:c>
      <x:c r="D2" s="8" t="str">
        <x:v>NURGELD.DE  /  SCHULDENÜBERSICHT PRO</x:v>
      </x:c>
      <x:c r="E2" s="8" t="str">
        <x:v>NURGELD.DE  /  SCHULDENÜBERSICHT PRO</x:v>
      </x:c>
      <x:c r="F2" s="8" t="str">
        <x:v>NURGELD.DE  /  SCHULDENÜBERSICHT PRO</x:v>
      </x:c>
      <x:c r="G2" s="8" t="str">
        <x:v>NURGELD.DE  /  SCHULDENÜBERSICHT PRO</x:v>
      </x:c>
      <x:c r="H2" s="8" t="str">
        <x:v>NURGELD.DE  /  SCHULDENÜBERSICHT PRO</x:v>
      </x:c>
      <x:c r="I2" s="8" t="str">
        <x:v>NURGELD.DE  /  SCHULDENÜBERSICHT PRO</x:v>
      </x:c>
      <x:c r="J2" s="8" t="str">
        <x:v>NURGELD.DE  /  SCHULDENÜBERSICHT PRO</x:v>
      </x:c>
      <x:c r="K2" s="8" t="str">
        <x:v>NURGELD.DE  /  SCHULDENÜBERSICHT PRO</x:v>
      </x:c>
    </x:row>
    <x:row r="3" ht="29" customHeight="1">
      <x:c r="A3" s="16" t="str">
        <x:v>DEIN COCKPIT  ·  Erfassen → prüfen → Zahlungen verbuchen → Fristen selbst nachhalten</x:v>
      </x:c>
      <x:c r="B3" s="16" t="str">
        <x:v>DEIN COCKPIT  ·  Erfassen → prüfen → Zahlungen verbuchen → Fristen selbst nachhalten</x:v>
      </x:c>
      <x:c r="C3" s="16" t="str">
        <x:v>DEIN COCKPIT  ·  Erfassen → prüfen → Zahlungen verbuchen → Fristen selbst nachhalten</x:v>
      </x:c>
      <x:c r="D3" s="16" t="str">
        <x:v>DEIN COCKPIT  ·  Erfassen → prüfen → Zahlungen verbuchen → Fristen selbst nachhalten</x:v>
      </x:c>
      <x:c r="E3" s="16" t="str">
        <x:v>DEIN COCKPIT  ·  Erfassen → prüfen → Zahlungen verbuchen → Fristen selbst nachhalten</x:v>
      </x:c>
      <x:c r="F3" s="16" t="str">
        <x:v>DEIN COCKPIT  ·  Erfassen → prüfen → Zahlungen verbuchen → Fristen selbst nachhalten</x:v>
      </x:c>
      <x:c r="G3" s="16" t="str">
        <x:v>DEIN COCKPIT  ·  Erfassen → prüfen → Zahlungen verbuchen → Fristen selbst nachhalten</x:v>
      </x:c>
      <x:c r="H3" s="16" t="str">
        <x:v>DEIN COCKPIT  ·  Erfassen → prüfen → Zahlungen verbuchen → Fristen selbst nachhalten</x:v>
      </x:c>
      <x:c r="I3" s="16" t="str">
        <x:v>DEIN COCKPIT  ·  Erfassen → prüfen → Zahlungen verbuchen → Fristen selbst nachhalten</x:v>
      </x:c>
      <x:c r="J3" s="16" t="str">
        <x:v>DEIN COCKPIT  ·  Erfassen → prüfen → Zahlungen verbuchen → Fristen selbst nachhalten</x:v>
      </x:c>
      <x:c r="K3" s="16" t="str">
        <x:v>DEIN COCKPIT  ·  Erfassen → prüfen → Zahlungen verbuchen → Fristen selbst nachhalten</x:v>
      </x:c>
    </x:row>
    <x:row r="4" ht="12" customHeight="1">
      <x:c r="A4" s="2"/>
      <x:c r="B4" s="2"/>
      <x:c r="C4" s="2"/>
      <x:c r="D4" s="2"/>
      <x:c r="E4" s="2"/>
      <x:c r="F4" s="2"/>
      <x:c r="G4" s="2"/>
      <x:c r="H4" s="2"/>
      <x:c r="I4" s="2"/>
      <x:c r="J4" s="2"/>
      <x:c r="K4" s="2"/>
    </x:row>
    <x:row r="5" ht="27" customHeight="1">
      <x:c r="A5" s="143" t="str">
        <x:v>ERFASSTE OFFENE FORDERUNGEN</x:v>
      </x:c>
      <x:c r="B5" s="143" t="str">
        <x:v>ERFASSTE OFFENE FORDERUNGEN</x:v>
      </x:c>
      <x:c r="C5" s="143" t="str">
        <x:v>ERFASSTE OFFENE FORDERUNGEN</x:v>
      </x:c>
      <x:c r="D5" s="2"/>
      <x:c r="E5" s="155" t="str">
        <x:v>DAVON SELBST ALS GEPRÜFT MARKIERT</x:v>
      </x:c>
      <x:c r="F5" s="155" t="str">
        <x:v>DAVON SELBST ALS GEPRÜFT MARKIERT</x:v>
      </x:c>
      <x:c r="G5" s="155" t="str">
        <x:v>DAVON SELBST ALS GEPRÜFT MARKIERT</x:v>
      </x:c>
      <x:c r="H5" s="2"/>
      <x:c r="I5" s="143" t="str">
        <x:v>DAVON STRITTIG</x:v>
      </x:c>
      <x:c r="J5" s="143" t="str">
        <x:v>DAVON STRITTIG</x:v>
      </x:c>
      <x:c r="K5" s="143" t="str">
        <x:v>DAVON STRITTIG</x:v>
      </x:c>
    </x:row>
    <x:row r="6" ht="25" customHeight="1">
      <x:c r="A6" s="152" t="str">
        <x:f>IF(COUNTA(Forderungen!$B$9:$B$108)=0,"",SUM(Forderungen!$S$9:$S$108))</x:f>
      </x:c>
      <x:c r="B6" s="152"/>
      <x:c r="C6" s="152"/>
      <x:c r="D6" s="2"/>
      <x:c r="E6" s="162" t="str">
        <x:f>IF(COUNTA(Forderungen!$B$9:$B$108)=0,"",SUMIFS(Forderungen!$S$9:$S$108,Forderungen!$G$9:$G$108,"Geprüft"))</x:f>
      </x:c>
      <x:c r="F6" s="162"/>
      <x:c r="G6" s="162"/>
      <x:c r="H6" s="2"/>
      <x:c r="I6" s="168" t="str">
        <x:f>IF(COUNTA(Forderungen!$B$9:$B$108)=0,"",SUMIFS(Forderungen!$S$9:$S$108,Forderungen!$G$9:$G$108,"Strittig"))</x:f>
      </x:c>
      <x:c r="J6" s="168"/>
      <x:c r="K6" s="168"/>
    </x:row>
    <x:row r="7" ht="25" customHeight="1">
      <x:c r="A7" s="152"/>
      <x:c r="B7" s="152"/>
      <x:c r="C7" s="152"/>
      <x:c r="D7" s="2"/>
      <x:c r="E7" s="162"/>
      <x:c r="F7" s="162"/>
      <x:c r="G7" s="162"/>
      <x:c r="H7" s="2"/>
      <x:c r="I7" s="168"/>
      <x:c r="J7" s="168"/>
      <x:c r="K7" s="168"/>
    </x:row>
    <x:row r="8">
      <x:c r="A8" s="2"/>
      <x:c r="B8" s="2"/>
      <x:c r="C8" s="2"/>
      <x:c r="D8" s="2"/>
      <x:c r="E8" s="2"/>
      <x:c r="F8" s="2"/>
      <x:c r="G8" s="2"/>
      <x:c r="H8" s="2"/>
      <x:c r="I8" s="2"/>
      <x:c r="J8" s="2"/>
      <x:c r="K8" s="2"/>
    </x:row>
    <x:row r="9" ht="27" customHeight="1">
      <x:c r="A9" s="143" t="str">
        <x:v>OFFENE FORDERUNGSPOSITIONEN</x:v>
      </x:c>
      <x:c r="B9" s="143" t="str">
        <x:v>OFFENE FORDERUNGSPOSITIONEN</x:v>
      </x:c>
      <x:c r="C9" s="143" t="str">
        <x:v>OFFENE FORDERUNGSPOSITIONEN</x:v>
      </x:c>
      <x:c r="D9" s="2"/>
      <x:c r="E9" s="155" t="str">
        <x:v>GÜLTIG VERBUCHTE ZAHLUNGEN</x:v>
      </x:c>
      <x:c r="F9" s="155" t="str">
        <x:v>GÜLTIG VERBUCHTE ZAHLUNGEN</x:v>
      </x:c>
      <x:c r="G9" s="155" t="str">
        <x:v>GÜLTIG VERBUCHTE ZAHLUNGEN</x:v>
      </x:c>
      <x:c r="H9" s="2"/>
      <x:c r="I9" s="143" t="str">
        <x:v>NACHGETRAGENE KOSTEN</x:v>
      </x:c>
      <x:c r="J9" s="143" t="str">
        <x:v>NACHGETRAGENE KOSTEN</x:v>
      </x:c>
      <x:c r="K9" s="143" t="str">
        <x:v>NACHGETRAGENE KOSTEN</x:v>
      </x:c>
    </x:row>
    <x:row r="10" ht="25" customHeight="1">
      <x:c r="A10" s="170" t="str">
        <x:f>IF(COUNTA(Forderungen!$B$9:$B$108)=0,"",COUNTIF(Forderungen!$S$9:$S$108,"&gt;0"))</x:f>
      </x:c>
      <x:c r="B10" s="170"/>
      <x:c r="C10" s="170"/>
      <x:c r="D10" s="2"/>
      <x:c r="E10" s="162" t="str">
        <x:f>IF(COUNTA(Forderungen!$B$9:$B$108)=0,"",SUM(Forderungen!$O$9:$O$108))</x:f>
      </x:c>
      <x:c r="F10" s="162"/>
      <x:c r="G10" s="162"/>
      <x:c r="H10" s="2"/>
      <x:c r="I10" s="168" t="str">
        <x:f>IF(COUNTA(Forderungen!$B$9:$B$108)=0,"",SUM(Forderungen!$P$9:$P$108))</x:f>
      </x:c>
      <x:c r="J10" s="168"/>
      <x:c r="K10" s="168"/>
    </x:row>
    <x:row r="11" ht="25" customHeight="1">
      <x:c r="A11" s="170"/>
      <x:c r="B11" s="170"/>
      <x:c r="C11" s="170"/>
      <x:c r="D11" s="2"/>
      <x:c r="E11" s="162"/>
      <x:c r="F11" s="162"/>
      <x:c r="G11" s="162"/>
      <x:c r="H11" s="2"/>
      <x:c r="I11" s="168"/>
      <x:c r="J11" s="168"/>
      <x:c r="K11" s="168"/>
    </x:row>
    <x:row r="12">
      <x:c r="A12" s="2"/>
      <x:c r="B12" s="2"/>
      <x:c r="C12" s="2"/>
      <x:c r="D12" s="2"/>
      <x:c r="E12" s="2"/>
      <x:c r="F12" s="2"/>
      <x:c r="G12" s="2"/>
      <x:c r="H12" s="2"/>
      <x:c r="I12" s="2"/>
      <x:c r="J12" s="2"/>
      <x:c r="K12" s="2"/>
    </x:row>
    <x:row r="13" ht="27" customHeight="1">
      <x:c r="A13" s="143" t="str">
        <x:v>VEREINBARTE RATEN PRO MONAT</x:v>
      </x:c>
      <x:c r="B13" s="143" t="str">
        <x:v>VEREINBARTE RATEN PRO MONAT</x:v>
      </x:c>
      <x:c r="C13" s="143" t="str">
        <x:v>VEREINBARTE RATEN PRO MONAT</x:v>
      </x:c>
      <x:c r="D13" s="2"/>
      <x:c r="E13" s="155" t="str">
        <x:v>BUDGET VOR SCHULDENTILGUNG</x:v>
      </x:c>
      <x:c r="F13" s="155" t="str">
        <x:v>BUDGET VOR SCHULDENTILGUNG</x:v>
      </x:c>
      <x:c r="G13" s="155" t="str">
        <x:v>BUDGET VOR SCHULDENTILGUNG</x:v>
      </x:c>
      <x:c r="H13" s="2"/>
      <x:c r="I13" s="143" t="str">
        <x:v>BUDGET NACH ERFASSTEN RATEN</x:v>
      </x:c>
      <x:c r="J13" s="143" t="str">
        <x:v>BUDGET NACH ERFASSTEN RATEN</x:v>
      </x:c>
      <x:c r="K13" s="143" t="str">
        <x:v>BUDGET NACH ERFASSTEN RATEN</x:v>
      </x:c>
    </x:row>
    <x:row r="14" ht="25" customHeight="1">
      <x:c r="A14" s="152" t="str">
        <x:f>IF(COUNTA(Forderungen!$B$9:$B$108)=0,"",SUMIFS(Forderungen!$K$9:$K$108,Forderungen!$B$9:$B$108,"&lt;&gt;",Forderungen!$S$9:$S$108,"&gt;0"))</x:f>
      </x:c>
      <x:c r="B14" s="152"/>
      <x:c r="C14" s="152"/>
      <x:c r="D14" s="2"/>
      <x:c r="E14" s="162" t="str">
        <x:f>IF(Monatsbudget!B27="","",Monatsbudget!B27)</x:f>
      </x:c>
      <x:c r="F14" s="162"/>
      <x:c r="G14" s="162"/>
      <x:c r="H14" s="2"/>
      <x:c r="I14" s="168" t="str">
        <x:f>IF(Monatsbudget!B30="","",Monatsbudget!B30)</x:f>
      </x:c>
      <x:c r="J14" s="168"/>
      <x:c r="K14" s="168"/>
    </x:row>
    <x:row r="15" ht="25" customHeight="1">
      <x:c r="A15" s="152"/>
      <x:c r="B15" s="152"/>
      <x:c r="C15" s="152"/>
      <x:c r="D15" s="2"/>
      <x:c r="E15" s="162"/>
      <x:c r="F15" s="162"/>
      <x:c r="G15" s="162"/>
      <x:c r="H15" s="2"/>
      <x:c r="I15" s="168"/>
      <x:c r="J15" s="168"/>
      <x:c r="K15" s="168"/>
    </x:row>
    <x:row r="16">
      <x:c r="A16" s="2"/>
      <x:c r="B16" s="2"/>
      <x:c r="C16" s="2"/>
      <x:c r="D16" s="2"/>
      <x:c r="E16" s="2"/>
      <x:c r="F16" s="2"/>
      <x:c r="G16" s="2"/>
      <x:c r="H16" s="2"/>
      <x:c r="I16" s="2"/>
      <x:c r="J16" s="2"/>
      <x:c r="K16" s="2"/>
    </x:row>
    <x:row r="17" ht="24" customHeight="1">
      <x:c r="A17" s="16" t="str">
        <x:v>WICHTIG  ·  Die Gesamtsumme umfasst alle erfassten Positionen – auch ungeprüfte und strittige. „Geprüft“ ist nur ein selbst gewählter Status, kein juristischer Nachweis.</x:v>
      </x:c>
      <x:c r="B17" s="16" t="str">
        <x:v>WICHTIG  ·  Die Gesamtsumme umfasst alle erfassten Positionen – auch ungeprüfte und strittige. „Geprüft“ ist nur ein selbst gewählter Status, kein juristischer Nachweis.</x:v>
      </x:c>
      <x:c r="C17" s="16" t="str">
        <x:v>WICHTIG  ·  Die Gesamtsumme umfasst alle erfassten Positionen – auch ungeprüfte und strittige. „Geprüft“ ist nur ein selbst gewählter Status, kein juristischer Nachweis.</x:v>
      </x:c>
      <x:c r="D17" s="16" t="str">
        <x:v>WICHTIG  ·  Die Gesamtsumme umfasst alle erfassten Positionen – auch ungeprüfte und strittige. „Geprüft“ ist nur ein selbst gewählter Status, kein juristischer Nachweis.</x:v>
      </x:c>
      <x:c r="E17" s="16" t="str">
        <x:v>WICHTIG  ·  Die Gesamtsumme umfasst alle erfassten Positionen – auch ungeprüfte und strittige. „Geprüft“ ist nur ein selbst gewählter Status, kein juristischer Nachweis.</x:v>
      </x:c>
      <x:c r="F17" s="16" t="str">
        <x:v>WICHTIG  ·  Die Gesamtsumme umfasst alle erfassten Positionen – auch ungeprüfte und strittige. „Geprüft“ ist nur ein selbst gewählter Status, kein juristischer Nachweis.</x:v>
      </x:c>
      <x:c r="G17" s="16" t="str">
        <x:v>WICHTIG  ·  Die Gesamtsumme umfasst alle erfassten Positionen – auch ungeprüfte und strittige. „Geprüft“ ist nur ein selbst gewählter Status, kein juristischer Nachweis.</x:v>
      </x:c>
      <x:c r="H17" s="16" t="str">
        <x:v>WICHTIG  ·  Die Gesamtsumme umfasst alle erfassten Positionen – auch ungeprüfte und strittige. „Geprüft“ ist nur ein selbst gewählter Status, kein juristischer Nachweis.</x:v>
      </x:c>
      <x:c r="I17" s="16" t="str">
        <x:v>WICHTIG  ·  Die Gesamtsumme umfasst alle erfassten Positionen – auch ungeprüfte und strittige. „Geprüft“ ist nur ein selbst gewählter Status, kein juristischer Nachweis.</x:v>
      </x:c>
      <x:c r="J17" s="16" t="str">
        <x:v>WICHTIG  ·  Die Gesamtsumme umfasst alle erfassten Positionen – auch ungeprüfte und strittige. „Geprüft“ ist nur ein selbst gewählter Status, kein juristischer Nachweis.</x:v>
      </x:c>
      <x:c r="K17" s="16" t="str">
        <x:v>WICHTIG  ·  Die Gesamtsumme umfasst alle erfassten Positionen – auch ungeprüfte und strittige. „Geprüft“ ist nur ein selbst gewählter Status, kein juristischer Nachweis.</x:v>
      </x:c>
    </x:row>
    <x:row r="18" ht="24" customHeight="1">
      <x:c r="A18" s="16" t="str">
        <x:v>WICHTIG  ·  Die Gesamtsumme umfasst alle erfassten Positionen – auch ungeprüfte und strittige. „Geprüft“ ist nur ein selbst gewählter Status, kein juristischer Nachweis.</x:v>
      </x:c>
      <x:c r="B18" s="16" t="str">
        <x:v>WICHTIG  ·  Die Gesamtsumme umfasst alle erfassten Positionen – auch ungeprüfte und strittige. „Geprüft“ ist nur ein selbst gewählter Status, kein juristischer Nachweis.</x:v>
      </x:c>
      <x:c r="C18" s="16" t="str">
        <x:v>WICHTIG  ·  Die Gesamtsumme umfasst alle erfassten Positionen – auch ungeprüfte und strittige. „Geprüft“ ist nur ein selbst gewählter Status, kein juristischer Nachweis.</x:v>
      </x:c>
      <x:c r="D18" s="16" t="str">
        <x:v>WICHTIG  ·  Die Gesamtsumme umfasst alle erfassten Positionen – auch ungeprüfte und strittige. „Geprüft“ ist nur ein selbst gewählter Status, kein juristischer Nachweis.</x:v>
      </x:c>
      <x:c r="E18" s="16" t="str">
        <x:v>WICHTIG  ·  Die Gesamtsumme umfasst alle erfassten Positionen – auch ungeprüfte und strittige. „Geprüft“ ist nur ein selbst gewählter Status, kein juristischer Nachweis.</x:v>
      </x:c>
      <x:c r="F18" s="16" t="str">
        <x:v>WICHTIG  ·  Die Gesamtsumme umfasst alle erfassten Positionen – auch ungeprüfte und strittige. „Geprüft“ ist nur ein selbst gewählter Status, kein juristischer Nachweis.</x:v>
      </x:c>
      <x:c r="G18" s="16" t="str">
        <x:v>WICHTIG  ·  Die Gesamtsumme umfasst alle erfassten Positionen – auch ungeprüfte und strittige. „Geprüft“ ist nur ein selbst gewählter Status, kein juristischer Nachweis.</x:v>
      </x:c>
      <x:c r="H18" s="16" t="str">
        <x:v>WICHTIG  ·  Die Gesamtsumme umfasst alle erfassten Positionen – auch ungeprüfte und strittige. „Geprüft“ ist nur ein selbst gewählter Status, kein juristischer Nachweis.</x:v>
      </x:c>
      <x:c r="I18" s="16" t="str">
        <x:v>WICHTIG  ·  Die Gesamtsumme umfasst alle erfassten Positionen – auch ungeprüfte und strittige. „Geprüft“ ist nur ein selbst gewählter Status, kein juristischer Nachweis.</x:v>
      </x:c>
      <x:c r="J18" s="16" t="str">
        <x:v>WICHTIG  ·  Die Gesamtsumme umfasst alle erfassten Positionen – auch ungeprüfte und strittige. „Geprüft“ ist nur ein selbst gewählter Status, kein juristischer Nachweis.</x:v>
      </x:c>
      <x:c r="K18" s="16" t="str">
        <x:v>WICHTIG  ·  Die Gesamtsumme umfasst alle erfassten Positionen – auch ungeprüfte und strittige. „Geprüft“ ist nur ein selbst gewählter Status, kein juristischer Nachweis.</x:v>
      </x:c>
    </x:row>
    <x:row r="19">
      <x:c r="A19" s="2"/>
      <x:c r="B19" s="2"/>
      <x:c r="C19" s="2"/>
      <x:c r="D19" s="2"/>
      <x:c r="E19" s="2"/>
      <x:c r="F19" s="2"/>
      <x:c r="G19" s="2"/>
      <x:c r="H19" s="2"/>
      <x:c r="I19" s="2"/>
      <x:c r="J19" s="2"/>
      <x:c r="K19" s="2"/>
    </x:row>
    <x:row r="20" ht="25" customHeight="1">
      <x:c r="A20" s="22" t="str">
        <x:v>AUFGABEN-RADAR  ·  WIEDERVORLAGEN UND DATENQUALITÄT</x:v>
      </x:c>
      <x:c r="B20" s="22" t="str">
        <x:v>AUFGABEN-RADAR  ·  WIEDERVORLAGEN UND DATENQUALITÄT</x:v>
      </x:c>
      <x:c r="C20" s="22" t="str">
        <x:v>AUFGABEN-RADAR  ·  WIEDERVORLAGEN UND DATENQUALITÄT</x:v>
      </x:c>
      <x:c r="D20" s="22" t="str">
        <x:v>AUFGABEN-RADAR  ·  WIEDERVORLAGEN UND DATENQUALITÄT</x:v>
      </x:c>
      <x:c r="E20" s="22" t="str">
        <x:v>AUFGABEN-RADAR  ·  WIEDERVORLAGEN UND DATENQUALITÄT</x:v>
      </x:c>
      <x:c r="F20" s="22" t="str">
        <x:v>AUFGABEN-RADAR  ·  WIEDERVORLAGEN UND DATENQUALITÄT</x:v>
      </x:c>
      <x:c r="G20" s="22" t="str">
        <x:v>AUFGABEN-RADAR  ·  WIEDERVORLAGEN UND DATENQUALITÄT</x:v>
      </x:c>
      <x:c r="H20" s="22" t="str">
        <x:v>AUFGABEN-RADAR  ·  WIEDERVORLAGEN UND DATENQUALITÄT</x:v>
      </x:c>
      <x:c r="I20" s="22" t="str">
        <x:v>AUFGABEN-RADAR  ·  WIEDERVORLAGEN UND DATENQUALITÄT</x:v>
      </x:c>
      <x:c r="J20" s="22" t="str">
        <x:v>AUFGABEN-RADAR  ·  WIEDERVORLAGEN UND DATENQUALITÄT</x:v>
      </x:c>
      <x:c r="K20" s="22" t="str">
        <x:v>AUFGABEN-RADAR  ·  WIEDERVORLAGEN UND DATENQUALITÄT</x:v>
      </x:c>
    </x:row>
    <x:row r="21">
      <x:c r="A21" s="2"/>
      <x:c r="B21" s="2"/>
      <x:c r="C21" s="2"/>
      <x:c r="D21" s="2"/>
      <x:c r="E21" s="2"/>
      <x:c r="F21" s="2"/>
      <x:c r="G21" s="2"/>
      <x:c r="H21" s="2"/>
      <x:c r="I21" s="2"/>
      <x:c r="J21" s="2"/>
      <x:c r="K21" s="2"/>
    </x:row>
    <x:row r="22" ht="28" customHeight="1">
      <x:c r="A22" s="174" t="str">
        <x:v>MANUELLE TERMINE ÜBERFÄLLIG</x:v>
      </x:c>
      <x:c r="B22" s="174" t="str">
        <x:v>MANUELLE TERMINE ÜBERFÄLLIG</x:v>
      </x:c>
      <x:c r="C22" s="174" t="str">
        <x:v>MANUELLE TERMINE ÜBERFÄLLIG</x:v>
      </x:c>
      <x:c r="D22" s="2"/>
      <x:c r="E22" s="174" t="str">
        <x:v>TERMINE INNERHALB 14 TAGE</x:v>
      </x:c>
      <x:c r="F22" s="174" t="str">
        <x:v>TERMINE INNERHALB 14 TAGE</x:v>
      </x:c>
      <x:c r="G22" s="174" t="str">
        <x:v>TERMINE INNERHALB 14 TAGE</x:v>
      </x:c>
      <x:c r="H22" s="2"/>
      <x:c r="I22" s="174" t="str">
        <x:v>DATEN / BUCHUNGEN PRÜFEN</x:v>
      </x:c>
      <x:c r="J22" s="174" t="str">
        <x:v>DATEN / BUCHUNGEN PRÜFEN</x:v>
      </x:c>
      <x:c r="K22" s="174" t="str">
        <x:v>DATEN / BUCHUNGEN PRÜFEN</x:v>
      </x:c>
    </x:row>
    <x:row r="23" ht="24" customHeight="1">
      <x:c r="A23" s="180" t="n">
        <x:f>COUNTIFS(Forderungen!$U$9:$U$108,"Termin prüfen: überfällig",Forderungen!$S$9:$S$108,"&gt;0")</x:f>
        <x:v>0</x:v>
      </x:c>
      <x:c r="B23" s="180"/>
      <x:c r="C23" s="180"/>
      <x:c r="D23" s="2"/>
      <x:c r="E23" s="180" t="n">
        <x:f>COUNTIFS(Forderungen!$U$9:$U$108,"Innerhalb 14 Tage",Forderungen!$S$9:$S$108,"&gt;0")</x:f>
        <x:v>0</x:v>
      </x:c>
      <x:c r="F23" s="180"/>
      <x:c r="G23" s="180"/>
      <x:c r="H23" s="2"/>
      <x:c r="I23" s="180" t="n">
        <x:f>COUNTIFS(Forderungen!$B$9:$B$108,"&lt;&gt;",Forderungen!$T$9:$T$108,"&lt;&gt;OK")+COUNTIF(Buchungen!$I$9:$I$308,"?*")-COUNTIF(Buchungen!$I$9:$I$308,"OK")</x:f>
        <x:v>0</x:v>
      </x:c>
      <x:c r="J23" s="180"/>
      <x:c r="K23" s="180"/>
    </x:row>
    <x:row r="24" ht="24" customHeight="1">
      <x:c r="A24" s="180"/>
      <x:c r="B24" s="180"/>
      <x:c r="C24" s="180"/>
      <x:c r="D24" s="2"/>
      <x:c r="E24" s="180"/>
      <x:c r="F24" s="180"/>
      <x:c r="G24" s="180"/>
      <x:c r="H24" s="2"/>
      <x:c r="I24" s="180"/>
      <x:c r="J24" s="180"/>
      <x:c r="K24" s="180"/>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ht="25" customHeight="1">
      <x:c r="A27" s="22" t="str">
        <x:v>WO LIEGEN DIE ERFASSTEN OFFENEN BETRÄGE?  ·  KATEGORIENÜBERSICHT</x:v>
      </x:c>
      <x:c r="B27" s="22" t="str">
        <x:v>WO LIEGEN DIE ERFASSTEN OFFENEN BETRÄGE?  ·  KATEGORIENÜBERSICHT</x:v>
      </x:c>
      <x:c r="C27" s="22" t="str">
        <x:v>WO LIEGEN DIE ERFASSTEN OFFENEN BETRÄGE?  ·  KATEGORIENÜBERSICHT</x:v>
      </x:c>
      <x:c r="D27" s="22" t="str">
        <x:v>WO LIEGEN DIE ERFASSTEN OFFENEN BETRÄGE?  ·  KATEGORIENÜBERSICHT</x:v>
      </x:c>
      <x:c r="E27" s="22" t="str">
        <x:v>WO LIEGEN DIE ERFASSTEN OFFENEN BETRÄGE?  ·  KATEGORIENÜBERSICHT</x:v>
      </x:c>
      <x:c r="F27" s="22" t="str">
        <x:v>WO LIEGEN DIE ERFASSTEN OFFENEN BETRÄGE?  ·  KATEGORIENÜBERSICHT</x:v>
      </x:c>
      <x:c r="G27" s="22" t="str">
        <x:v>WO LIEGEN DIE ERFASSTEN OFFENEN BETRÄGE?  ·  KATEGORIENÜBERSICHT</x:v>
      </x:c>
      <x:c r="H27" s="22" t="str">
        <x:v>WO LIEGEN DIE ERFASSTEN OFFENEN BETRÄGE?  ·  KATEGORIENÜBERSICHT</x:v>
      </x:c>
      <x:c r="I27" s="22" t="str">
        <x:v>WO LIEGEN DIE ERFASSTEN OFFENEN BETRÄGE?  ·  KATEGORIENÜBERSICHT</x:v>
      </x:c>
      <x:c r="J27" s="22" t="str">
        <x:v>WO LIEGEN DIE ERFASSTEN OFFENEN BETRÄGE?  ·  KATEGORIENÜBERSICHT</x:v>
      </x:c>
      <x:c r="K27" s="22" t="str">
        <x:v>WO LIEGEN DIE ERFASSTEN OFFENEN BETRÄGE?  ·  KATEGORIENÜBERSICHT</x:v>
      </x:c>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ht="25" customHeight="1">
      <x:c r="A48" s="22" t="str">
        <x:v>SO ARBEITEST DU MIT DIESER DATEI</x:v>
      </x:c>
      <x:c r="B48" s="22" t="str">
        <x:v>SO ARBEITEST DU MIT DIESER DATEI</x:v>
      </x:c>
      <x:c r="C48" s="22" t="str">
        <x:v>SO ARBEITEST DU MIT DIESER DATEI</x:v>
      </x:c>
      <x:c r="D48" s="22" t="str">
        <x:v>SO ARBEITEST DU MIT DIESER DATEI</x:v>
      </x:c>
      <x:c r="E48" s="22" t="str">
        <x:v>SO ARBEITEST DU MIT DIESER DATEI</x:v>
      </x:c>
      <x:c r="F48" s="22" t="str">
        <x:v>SO ARBEITEST DU MIT DIESER DATEI</x:v>
      </x:c>
      <x:c r="G48" s="22" t="str">
        <x:v>SO ARBEITEST DU MIT DIESER DATEI</x:v>
      </x:c>
      <x:c r="H48" s="22" t="str">
        <x:v>SO ARBEITEST DU MIT DIESER DATEI</x:v>
      </x:c>
      <x:c r="I48" s="22" t="str">
        <x:v>SO ARBEITEST DU MIT DIESER DATEI</x:v>
      </x:c>
      <x:c r="J48" s="22" t="str">
        <x:v>SO ARBEITEST DU MIT DIESER DATEI</x:v>
      </x:c>
      <x:c r="K48" s="22" t="str">
        <x:v>SO ARBEITEST DU MIT DIESER DATEI</x:v>
      </x:c>
    </x:row>
    <x:row r="49">
      <x:c r="A49" s="2"/>
      <x:c r="B49" s="2"/>
      <x:c r="C49" s="2"/>
      <x:c r="D49" s="2"/>
      <x:c r="E49" s="2"/>
      <x:c r="F49" s="2"/>
      <x:c r="G49" s="2"/>
      <x:c r="H49" s="2"/>
      <x:c r="I49" s="2"/>
      <x:c r="J49" s="2"/>
      <x:c r="K49" s="2"/>
    </x:row>
    <x:row r="50" ht="25" customHeight="1">
      <x:c r="A50" s="48" t="str">
        <x:v>1  „Forderungen“: Aktenzeichen, Stichtag und Startsaldo aus Unterlagen eintragen.   2  „Buchungen“: Zahlung oder neue Kosten mit NG-ID und Status dokumentieren.</x:v>
      </x:c>
      <x:c r="B50" s="48" t="str">
        <x:v>1  „Forderungen“: Aktenzeichen, Stichtag und Startsaldo aus Unterlagen eintragen.   2  „Buchungen“: Zahlung oder neue Kosten mit NG-ID und Status dokumentieren.</x:v>
      </x:c>
      <x:c r="C50" s="48" t="str">
        <x:v>1  „Forderungen“: Aktenzeichen, Stichtag und Startsaldo aus Unterlagen eintragen.   2  „Buchungen“: Zahlung oder neue Kosten mit NG-ID und Status dokumentieren.</x:v>
      </x:c>
      <x:c r="D50" s="48" t="str">
        <x:v>1  „Forderungen“: Aktenzeichen, Stichtag und Startsaldo aus Unterlagen eintragen.   2  „Buchungen“: Zahlung oder neue Kosten mit NG-ID und Status dokumentieren.</x:v>
      </x:c>
      <x:c r="E50" s="48" t="str">
        <x:v>1  „Forderungen“: Aktenzeichen, Stichtag und Startsaldo aus Unterlagen eintragen.   2  „Buchungen“: Zahlung oder neue Kosten mit NG-ID und Status dokumentieren.</x:v>
      </x:c>
      <x:c r="F50" s="48" t="str">
        <x:v>1  „Forderungen“: Aktenzeichen, Stichtag und Startsaldo aus Unterlagen eintragen.   2  „Buchungen“: Zahlung oder neue Kosten mit NG-ID und Status dokumentieren.</x:v>
      </x:c>
      <x:c r="G50" s="48" t="str">
        <x:v>1  „Forderungen“: Aktenzeichen, Stichtag und Startsaldo aus Unterlagen eintragen.   2  „Buchungen“: Zahlung oder neue Kosten mit NG-ID und Status dokumentieren.</x:v>
      </x:c>
      <x:c r="H50" s="48" t="str">
        <x:v>1  „Forderungen“: Aktenzeichen, Stichtag und Startsaldo aus Unterlagen eintragen.   2  „Buchungen“: Zahlung oder neue Kosten mit NG-ID und Status dokumentieren.</x:v>
      </x:c>
      <x:c r="I50" s="48" t="str">
        <x:v>1  „Forderungen“: Aktenzeichen, Stichtag und Startsaldo aus Unterlagen eintragen.   2  „Buchungen“: Zahlung oder neue Kosten mit NG-ID und Status dokumentieren.</x:v>
      </x:c>
      <x:c r="J50" s="48" t="str">
        <x:v>1  „Forderungen“: Aktenzeichen, Stichtag und Startsaldo aus Unterlagen eintragen.   2  „Buchungen“: Zahlung oder neue Kosten mit NG-ID und Status dokumentieren.</x:v>
      </x:c>
      <x:c r="K50" s="48" t="str">
        <x:v>1  „Forderungen“: Aktenzeichen, Stichtag und Startsaldo aus Unterlagen eintragen.   2  „Buchungen“: Zahlung oder neue Kosten mit NG-ID und Status dokumentieren.</x:v>
      </x:c>
    </x:row>
    <x:row r="51" ht="25" customHeight="1">
      <x:c r="A51" s="48" t="str">
        <x:v>1  „Forderungen“: Aktenzeichen, Stichtag und Startsaldo aus Unterlagen eintragen.   2  „Buchungen“: Zahlung oder neue Kosten mit NG-ID und Status dokumentieren.</x:v>
      </x:c>
      <x:c r="B51" s="48" t="str">
        <x:v>1  „Forderungen“: Aktenzeichen, Stichtag und Startsaldo aus Unterlagen eintragen.   2  „Buchungen“: Zahlung oder neue Kosten mit NG-ID und Status dokumentieren.</x:v>
      </x:c>
      <x:c r="C51" s="48" t="str">
        <x:v>1  „Forderungen“: Aktenzeichen, Stichtag und Startsaldo aus Unterlagen eintragen.   2  „Buchungen“: Zahlung oder neue Kosten mit NG-ID und Status dokumentieren.</x:v>
      </x:c>
      <x:c r="D51" s="48" t="str">
        <x:v>1  „Forderungen“: Aktenzeichen, Stichtag und Startsaldo aus Unterlagen eintragen.   2  „Buchungen“: Zahlung oder neue Kosten mit NG-ID und Status dokumentieren.</x:v>
      </x:c>
      <x:c r="E51" s="48" t="str">
        <x:v>1  „Forderungen“: Aktenzeichen, Stichtag und Startsaldo aus Unterlagen eintragen.   2  „Buchungen“: Zahlung oder neue Kosten mit NG-ID und Status dokumentieren.</x:v>
      </x:c>
      <x:c r="F51" s="48" t="str">
        <x:v>1  „Forderungen“: Aktenzeichen, Stichtag und Startsaldo aus Unterlagen eintragen.   2  „Buchungen“: Zahlung oder neue Kosten mit NG-ID und Status dokumentieren.</x:v>
      </x:c>
      <x:c r="G51" s="48" t="str">
        <x:v>1  „Forderungen“: Aktenzeichen, Stichtag und Startsaldo aus Unterlagen eintragen.   2  „Buchungen“: Zahlung oder neue Kosten mit NG-ID und Status dokumentieren.</x:v>
      </x:c>
      <x:c r="H51" s="48" t="str">
        <x:v>1  „Forderungen“: Aktenzeichen, Stichtag und Startsaldo aus Unterlagen eintragen.   2  „Buchungen“: Zahlung oder neue Kosten mit NG-ID und Status dokumentieren.</x:v>
      </x:c>
      <x:c r="I51" s="48" t="str">
        <x:v>1  „Forderungen“: Aktenzeichen, Stichtag und Startsaldo aus Unterlagen eintragen.   2  „Buchungen“: Zahlung oder neue Kosten mit NG-ID und Status dokumentieren.</x:v>
      </x:c>
      <x:c r="J51" s="48" t="str">
        <x:v>1  „Forderungen“: Aktenzeichen, Stichtag und Startsaldo aus Unterlagen eintragen.   2  „Buchungen“: Zahlung oder neue Kosten mit NG-ID und Status dokumentieren.</x:v>
      </x:c>
      <x:c r="K51" s="48" t="str">
        <x:v>1  „Forderungen“: Aktenzeichen, Stichtag und Startsaldo aus Unterlagen eintragen.   2  „Buchungen“: Zahlung oder neue Kosten mit NG-ID und Status dokumentieren.</x:v>
      </x:c>
    </x:row>
    <x:row r="52">
      <x:c r="A52" s="2"/>
      <x:c r="B52" s="2"/>
      <x:c r="C52" s="2"/>
      <x:c r="D52" s="2"/>
      <x:c r="E52" s="2"/>
      <x:c r="F52" s="2"/>
      <x:c r="G52" s="2"/>
      <x:c r="H52" s="2"/>
      <x:c r="I52" s="2"/>
      <x:c r="J52" s="2"/>
      <x:c r="K52" s="2"/>
    </x:row>
    <x:row r="53" ht="25" customHeight="1">
      <x:c r="A53" s="48" t="str">
        <x:v>3  „Monatsbudget“: finanzielle Luft mit den selbst erfassten Monatsraten abgleichen.   4  Über Filter im Forderungsregister Auffälligkeiten und manuelle Wiedervorlagen bearbeiten.</x:v>
      </x:c>
      <x:c r="B53" s="48" t="str">
        <x:v>3  „Monatsbudget“: finanzielle Luft mit den selbst erfassten Monatsraten abgleichen.   4  Über Filter im Forderungsregister Auffälligkeiten und manuelle Wiedervorlagen bearbeiten.</x:v>
      </x:c>
      <x:c r="C53" s="48" t="str">
        <x:v>3  „Monatsbudget“: finanzielle Luft mit den selbst erfassten Monatsraten abgleichen.   4  Über Filter im Forderungsregister Auffälligkeiten und manuelle Wiedervorlagen bearbeiten.</x:v>
      </x:c>
      <x:c r="D53" s="48" t="str">
        <x:v>3  „Monatsbudget“: finanzielle Luft mit den selbst erfassten Monatsraten abgleichen.   4  Über Filter im Forderungsregister Auffälligkeiten und manuelle Wiedervorlagen bearbeiten.</x:v>
      </x:c>
      <x:c r="E53" s="48" t="str">
        <x:v>3  „Monatsbudget“: finanzielle Luft mit den selbst erfassten Monatsraten abgleichen.   4  Über Filter im Forderungsregister Auffälligkeiten und manuelle Wiedervorlagen bearbeiten.</x:v>
      </x:c>
      <x:c r="F53" s="48" t="str">
        <x:v>3  „Monatsbudget“: finanzielle Luft mit den selbst erfassten Monatsraten abgleichen.   4  Über Filter im Forderungsregister Auffälligkeiten und manuelle Wiedervorlagen bearbeiten.</x:v>
      </x:c>
      <x:c r="G53" s="48" t="str">
        <x:v>3  „Monatsbudget“: finanzielle Luft mit den selbst erfassten Monatsraten abgleichen.   4  Über Filter im Forderungsregister Auffälligkeiten und manuelle Wiedervorlagen bearbeiten.</x:v>
      </x:c>
      <x:c r="H53" s="48" t="str">
        <x:v>3  „Monatsbudget“: finanzielle Luft mit den selbst erfassten Monatsraten abgleichen.   4  Über Filter im Forderungsregister Auffälligkeiten und manuelle Wiedervorlagen bearbeiten.</x:v>
      </x:c>
      <x:c r="I53" s="48" t="str">
        <x:v>3  „Monatsbudget“: finanzielle Luft mit den selbst erfassten Monatsraten abgleichen.   4  Über Filter im Forderungsregister Auffälligkeiten und manuelle Wiedervorlagen bearbeiten.</x:v>
      </x:c>
      <x:c r="J53" s="48" t="str">
        <x:v>3  „Monatsbudget“: finanzielle Luft mit den selbst erfassten Monatsraten abgleichen.   4  Über Filter im Forderungsregister Auffälligkeiten und manuelle Wiedervorlagen bearbeiten.</x:v>
      </x:c>
      <x:c r="K53" s="48" t="str">
        <x:v>3  „Monatsbudget“: finanzielle Luft mit den selbst erfassten Monatsraten abgleichen.   4  Über Filter im Forderungsregister Auffälligkeiten und manuelle Wiedervorlagen bearbeiten.</x:v>
      </x:c>
    </x:row>
    <x:row r="54" ht="25" customHeight="1">
      <x:c r="A54" s="48" t="str">
        <x:v>3  „Monatsbudget“: finanzielle Luft mit den selbst erfassten Monatsraten abgleichen.   4  Über Filter im Forderungsregister Auffälligkeiten und manuelle Wiedervorlagen bearbeiten.</x:v>
      </x:c>
      <x:c r="B54" s="48" t="str">
        <x:v>3  „Monatsbudget“: finanzielle Luft mit den selbst erfassten Monatsraten abgleichen.   4  Über Filter im Forderungsregister Auffälligkeiten und manuelle Wiedervorlagen bearbeiten.</x:v>
      </x:c>
      <x:c r="C54" s="48" t="str">
        <x:v>3  „Monatsbudget“: finanzielle Luft mit den selbst erfassten Monatsraten abgleichen.   4  Über Filter im Forderungsregister Auffälligkeiten und manuelle Wiedervorlagen bearbeiten.</x:v>
      </x:c>
      <x:c r="D54" s="48" t="str">
        <x:v>3  „Monatsbudget“: finanzielle Luft mit den selbst erfassten Monatsraten abgleichen.   4  Über Filter im Forderungsregister Auffälligkeiten und manuelle Wiedervorlagen bearbeiten.</x:v>
      </x:c>
      <x:c r="E54" s="48" t="str">
        <x:v>3  „Monatsbudget“: finanzielle Luft mit den selbst erfassten Monatsraten abgleichen.   4  Über Filter im Forderungsregister Auffälligkeiten und manuelle Wiedervorlagen bearbeiten.</x:v>
      </x:c>
      <x:c r="F54" s="48" t="str">
        <x:v>3  „Monatsbudget“: finanzielle Luft mit den selbst erfassten Monatsraten abgleichen.   4  Über Filter im Forderungsregister Auffälligkeiten und manuelle Wiedervorlagen bearbeiten.</x:v>
      </x:c>
      <x:c r="G54" s="48" t="str">
        <x:v>3  „Monatsbudget“: finanzielle Luft mit den selbst erfassten Monatsraten abgleichen.   4  Über Filter im Forderungsregister Auffälligkeiten und manuelle Wiedervorlagen bearbeiten.</x:v>
      </x:c>
      <x:c r="H54" s="48" t="str">
        <x:v>3  „Monatsbudget“: finanzielle Luft mit den selbst erfassten Monatsraten abgleichen.   4  Über Filter im Forderungsregister Auffälligkeiten und manuelle Wiedervorlagen bearbeiten.</x:v>
      </x:c>
      <x:c r="I54" s="48" t="str">
        <x:v>3  „Monatsbudget“: finanzielle Luft mit den selbst erfassten Monatsraten abgleichen.   4  Über Filter im Forderungsregister Auffälligkeiten und manuelle Wiedervorlagen bearbeiten.</x:v>
      </x:c>
      <x:c r="J54" s="48" t="str">
        <x:v>3  „Monatsbudget“: finanzielle Luft mit den selbst erfassten Monatsraten abgleichen.   4  Über Filter im Forderungsregister Auffälligkeiten und manuelle Wiedervorlagen bearbeiten.</x:v>
      </x:c>
      <x:c r="K54" s="48" t="str">
        <x:v>3  „Monatsbudget“: finanzielle Luft mit den selbst erfassten Monatsraten abgleichen.   4  Über Filter im Forderungsregister Auffälligkeiten und manuelle Wiedervorlagen bearbeiten.</x:v>
      </x:c>
    </x:row>
    <x:row r="55">
      <x:c r="A55" s="2"/>
      <x:c r="B55" s="2"/>
      <x:c r="C55" s="2"/>
      <x:c r="D55" s="2"/>
      <x:c r="E55" s="2"/>
      <x:c r="F55" s="2"/>
      <x:c r="G55" s="2"/>
      <x:c r="H55" s="2"/>
      <x:c r="I55" s="2"/>
      <x:c r="J55" s="2"/>
      <x:c r="K55" s="2"/>
    </x:row>
    <x:row r="56" ht="23" customHeight="1">
      <x:c r="A56" s="182" t="str">
        <x:v>Keine automatische Fristberechnung, Rechtsprüfung oder Schuldnerberatung. Sichere die Datei vertraulich und gleiche alle Angaben mit Belegen ab.</x:v>
      </x:c>
      <x:c r="B56" s="182" t="str">
        <x:v>Keine automatische Fristberechnung, Rechtsprüfung oder Schuldnerberatung. Sichere die Datei vertraulich und gleiche alle Angaben mit Belegen ab.</x:v>
      </x:c>
      <x:c r="C56" s="182" t="str">
        <x:v>Keine automatische Fristberechnung, Rechtsprüfung oder Schuldnerberatung. Sichere die Datei vertraulich und gleiche alle Angaben mit Belegen ab.</x:v>
      </x:c>
      <x:c r="D56" s="182" t="str">
        <x:v>Keine automatische Fristberechnung, Rechtsprüfung oder Schuldnerberatung. Sichere die Datei vertraulich und gleiche alle Angaben mit Belegen ab.</x:v>
      </x:c>
      <x:c r="E56" s="182" t="str">
        <x:v>Keine automatische Fristberechnung, Rechtsprüfung oder Schuldnerberatung. Sichere die Datei vertraulich und gleiche alle Angaben mit Belegen ab.</x:v>
      </x:c>
      <x:c r="F56" s="182" t="str">
        <x:v>Keine automatische Fristberechnung, Rechtsprüfung oder Schuldnerberatung. Sichere die Datei vertraulich und gleiche alle Angaben mit Belegen ab.</x:v>
      </x:c>
      <x:c r="G56" s="182" t="str">
        <x:v>Keine automatische Fristberechnung, Rechtsprüfung oder Schuldnerberatung. Sichere die Datei vertraulich und gleiche alle Angaben mit Belegen ab.</x:v>
      </x:c>
      <x:c r="H56" s="182" t="str">
        <x:v>Keine automatische Fristberechnung, Rechtsprüfung oder Schuldnerberatung. Sichere die Datei vertraulich und gleiche alle Angaben mit Belegen ab.</x:v>
      </x:c>
      <x:c r="I56" s="182" t="str">
        <x:v>Keine automatische Fristberechnung, Rechtsprüfung oder Schuldnerberatung. Sichere die Datei vertraulich und gleiche alle Angaben mit Belegen ab.</x:v>
      </x:c>
      <x:c r="J56" s="182" t="str">
        <x:v>Keine automatische Fristberechnung, Rechtsprüfung oder Schuldnerberatung. Sichere die Datei vertraulich und gleiche alle Angaben mit Belegen ab.</x:v>
      </x:c>
      <x:c r="K56" s="182" t="str">
        <x:v>Keine automatische Fristberechnung, Rechtsprüfung oder Schuldnerberatung. Sichere die Datei vertraulich und gleiche alle Angaben mit Belegen ab.</x:v>
      </x:c>
    </x:row>
    <x:row r="57" ht="23" customHeight="1">
      <x:c r="A57" s="182" t="str">
        <x:v>Keine automatische Fristberechnung, Rechtsprüfung oder Schuldnerberatung. Sichere die Datei vertraulich und gleiche alle Angaben mit Belegen ab.</x:v>
      </x:c>
      <x:c r="B57" s="182" t="str">
        <x:v>Keine automatische Fristberechnung, Rechtsprüfung oder Schuldnerberatung. Sichere die Datei vertraulich und gleiche alle Angaben mit Belegen ab.</x:v>
      </x:c>
      <x:c r="C57" s="182" t="str">
        <x:v>Keine automatische Fristberechnung, Rechtsprüfung oder Schuldnerberatung. Sichere die Datei vertraulich und gleiche alle Angaben mit Belegen ab.</x:v>
      </x:c>
      <x:c r="D57" s="182" t="str">
        <x:v>Keine automatische Fristberechnung, Rechtsprüfung oder Schuldnerberatung. Sichere die Datei vertraulich und gleiche alle Angaben mit Belegen ab.</x:v>
      </x:c>
      <x:c r="E57" s="182" t="str">
        <x:v>Keine automatische Fristberechnung, Rechtsprüfung oder Schuldnerberatung. Sichere die Datei vertraulich und gleiche alle Angaben mit Belegen ab.</x:v>
      </x:c>
      <x:c r="F57" s="182" t="str">
        <x:v>Keine automatische Fristberechnung, Rechtsprüfung oder Schuldnerberatung. Sichere die Datei vertraulich und gleiche alle Angaben mit Belegen ab.</x:v>
      </x:c>
      <x:c r="G57" s="182" t="str">
        <x:v>Keine automatische Fristberechnung, Rechtsprüfung oder Schuldnerberatung. Sichere die Datei vertraulich und gleiche alle Angaben mit Belegen ab.</x:v>
      </x:c>
      <x:c r="H57" s="182" t="str">
        <x:v>Keine automatische Fristberechnung, Rechtsprüfung oder Schuldnerberatung. Sichere die Datei vertraulich und gleiche alle Angaben mit Belegen ab.</x:v>
      </x:c>
      <x:c r="I57" s="182" t="str">
        <x:v>Keine automatische Fristberechnung, Rechtsprüfung oder Schuldnerberatung. Sichere die Datei vertraulich und gleiche alle Angaben mit Belegen ab.</x:v>
      </x:c>
      <x:c r="J57" s="182" t="str">
        <x:v>Keine automatische Fristberechnung, Rechtsprüfung oder Schuldnerberatung. Sichere die Datei vertraulich und gleiche alle Angaben mit Belegen ab.</x:v>
      </x:c>
      <x:c r="K57" s="182" t="str">
        <x:v>Keine automatische Fristberechnung, Rechtsprüfung oder Schuldnerberatung. Sichere die Datei vertraulich und gleiche alle Angaben mit Belegen ab.</x:v>
      </x:c>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sheetData>
  <x:mergeCells>
    <x:mergeCell ref="A1:K2"/>
    <x:mergeCell ref="A3:K3"/>
    <x:mergeCell ref="A5:C5"/>
    <x:mergeCell ref="A6:C7"/>
    <x:mergeCell ref="E5:G5"/>
    <x:mergeCell ref="E6:G7"/>
    <x:mergeCell ref="I5:K5"/>
    <x:mergeCell ref="I6:K7"/>
    <x:mergeCell ref="A9:C9"/>
    <x:mergeCell ref="A10:C11"/>
    <x:mergeCell ref="E9:G9"/>
    <x:mergeCell ref="E10:G11"/>
    <x:mergeCell ref="I9:K9"/>
    <x:mergeCell ref="I10:K11"/>
    <x:mergeCell ref="A13:C13"/>
    <x:mergeCell ref="A14:C15"/>
    <x:mergeCell ref="E13:G13"/>
    <x:mergeCell ref="E14:G15"/>
    <x:mergeCell ref="I13:K13"/>
    <x:mergeCell ref="I14:K15"/>
    <x:mergeCell ref="A17:K18"/>
    <x:mergeCell ref="A20:K20"/>
    <x:mergeCell ref="A22:C22"/>
    <x:mergeCell ref="A23:C24"/>
    <x:mergeCell ref="E22:G22"/>
    <x:mergeCell ref="E23:G24"/>
    <x:mergeCell ref="I22:K22"/>
    <x:mergeCell ref="I23:K24"/>
    <x:mergeCell ref="A27:K27"/>
    <x:mergeCell ref="A48:K48"/>
    <x:mergeCell ref="A50:K51"/>
    <x:mergeCell ref="A53:K54"/>
    <x:mergeCell ref="A56:K57"/>
  </x:mergeCells>
  <x:pageMargins left="0.7" right="0.7" top="0.75" bottom="0.75" header="0.3" footer="0.3"/>
  <x:drawing xmlns:r="http://schemas.openxmlformats.org/officeDocument/2006/relationships" r:id="R36618baf0ffa44f0"/>
</x:worksheet>
</file>

<file path=xl/worksheets/sheet2.xml><?xml version="1.0" encoding="utf-8"?>
<x:worksheet xmlns:x="http://schemas.openxmlformats.org/spreadsheetml/2006/main">
  <x:sheetFormatPr defaultRowHeight="15"/>
  <x:cols>
    <x:col min="1" max="1" width="12" hidden="0" customWidth="1"/>
    <x:col min="2" max="2" width="27" hidden="0" customWidth="1"/>
    <x:col min="3" max="3" width="32" hidden="0" customWidth="1"/>
    <x:col min="4" max="4" width="24" hidden="0" customWidth="1"/>
    <x:col min="5" max="5" width="23" hidden="0" customWidth="1"/>
    <x:col min="6" max="6" width="20" hidden="0" customWidth="1"/>
    <x:col min="7" max="7" width="18" hidden="0" customWidth="1"/>
    <x:col min="8" max="8" width="23" hidden="0" customWidth="1"/>
    <x:col min="9" max="9" width="16" hidden="0" customWidth="1"/>
    <x:col min="10" max="10" width="19" hidden="0" customWidth="1"/>
    <x:col min="11" max="11" width="17" hidden="0" customWidth="1"/>
    <x:col min="12" max="12" width="18" hidden="0" customWidth="1"/>
    <x:col min="13" max="13" width="27" hidden="0" customWidth="1"/>
    <x:col min="14" max="14" width="40" hidden="0" customWidth="1"/>
    <x:col min="15" max="15" width="18" hidden="0" customWidth="1"/>
    <x:col min="16" max="16" width="18" hidden="0" customWidth="1"/>
    <x:col min="17" max="17" width="17" hidden="0" customWidth="1"/>
    <x:col min="18" max="18" width="18" hidden="0" customWidth="1"/>
    <x:col min="19" max="19" width="18" hidden="0" customWidth="1"/>
    <x:col min="20" max="20" width="26" hidden="0" customWidth="1"/>
    <x:col min="21" max="21" width="26" hidden="0" customWidth="1"/>
    <x:col min="22" max="22" width="12" hidden="0" customWidth="1"/>
    <x:col min="23" max="23" width="13" hidden="0" customWidth="1"/>
  </x:cols>
  <x:sheetData>
    <x:row r="1" ht="27" customHeight="1">
      <x:c r="A1" s="8" t="str">
        <x:v>FORDERUNGSREGISTER  /  100 POSITIONEN</x:v>
      </x:c>
      <x:c r="B1" s="8" t="str">
        <x:v>FORDERUNGSREGISTER  /  100 POSITIONEN</x:v>
      </x:c>
      <x:c r="C1" s="8" t="str">
        <x:v>FORDERUNGSREGISTER  /  100 POSITIONEN</x:v>
      </x:c>
      <x:c r="D1" s="8" t="str">
        <x:v>FORDERUNGSREGISTER  /  100 POSITIONEN</x:v>
      </x:c>
      <x:c r="E1" s="8" t="str">
        <x:v>FORDERUNGSREGISTER  /  100 POSITIONEN</x:v>
      </x:c>
      <x:c r="F1" s="8" t="str">
        <x:v>FORDERUNGSREGISTER  /  100 POSITIONEN</x:v>
      </x:c>
      <x:c r="G1" s="8" t="str">
        <x:v>FORDERUNGSREGISTER  /  100 POSITIONEN</x:v>
      </x:c>
      <x:c r="H1" s="8" t="str">
        <x:v>FORDERUNGSREGISTER  /  100 POSITIONEN</x:v>
      </x:c>
      <x:c r="I1" s="8" t="str">
        <x:v>FORDERUNGSREGISTER  /  100 POSITIONEN</x:v>
      </x:c>
      <x:c r="J1" s="8" t="str">
        <x:v>FORDERUNGSREGISTER  /  100 POSITIONEN</x:v>
      </x:c>
      <x:c r="K1" s="8" t="str">
        <x:v>FORDERUNGSREGISTER  /  100 POSITIONEN</x:v>
      </x:c>
      <x:c r="L1" s="8" t="str">
        <x:v>FORDERUNGSREGISTER  /  100 POSITIONEN</x:v>
      </x:c>
      <x:c r="M1" s="8" t="str">
        <x:v>FORDERUNGSREGISTER  /  100 POSITIONEN</x:v>
      </x:c>
      <x:c r="N1" s="8" t="str">
        <x:v>FORDERUNGSREGISTER  /  100 POSITIONEN</x:v>
      </x:c>
      <x:c r="O1" s="8" t="str">
        <x:v>FORDERUNGSREGISTER  /  100 POSITIONEN</x:v>
      </x:c>
      <x:c r="P1" s="8" t="str">
        <x:v>FORDERUNGSREGISTER  /  100 POSITIONEN</x:v>
      </x:c>
      <x:c r="Q1" s="8" t="str">
        <x:v>FORDERUNGSREGISTER  /  100 POSITIONEN</x:v>
      </x:c>
      <x:c r="R1" s="8" t="str">
        <x:v>FORDERUNGSREGISTER  /  100 POSITIONEN</x:v>
      </x:c>
      <x:c r="S1" s="8" t="str">
        <x:v>FORDERUNGSREGISTER  /  100 POSITIONEN</x:v>
      </x:c>
      <x:c r="T1" s="8" t="str">
        <x:v>FORDERUNGSREGISTER  /  100 POSITIONEN</x:v>
      </x:c>
      <x:c r="U1" s="8" t="str">
        <x:v>FORDERUNGSREGISTER  /  100 POSITIONEN</x:v>
      </x:c>
      <x:c r="V1" s="8" t="str">
        <x:v>FORDERUNGSREGISTER  /  100 POSITIONEN</x:v>
      </x:c>
      <x:c r="W1" s="8" t="str">
        <x:v>FORDERUNGSREGISTER  /  100 POSITIONEN</x:v>
      </x:c>
    </x:row>
    <x:row r="2" ht="27" customHeight="1">
      <x:c r="A2" s="8" t="str">
        <x:v>FORDERUNGSREGISTER  /  100 POSITIONEN</x:v>
      </x:c>
      <x:c r="B2" s="8" t="str">
        <x:v>FORDERUNGSREGISTER  /  100 POSITIONEN</x:v>
      </x:c>
      <x:c r="C2" s="8" t="str">
        <x:v>FORDERUNGSREGISTER  /  100 POSITIONEN</x:v>
      </x:c>
      <x:c r="D2" s="8" t="str">
        <x:v>FORDERUNGSREGISTER  /  100 POSITIONEN</x:v>
      </x:c>
      <x:c r="E2" s="8" t="str">
        <x:v>FORDERUNGSREGISTER  /  100 POSITIONEN</x:v>
      </x:c>
      <x:c r="F2" s="8" t="str">
        <x:v>FORDERUNGSREGISTER  /  100 POSITIONEN</x:v>
      </x:c>
      <x:c r="G2" s="8" t="str">
        <x:v>FORDERUNGSREGISTER  /  100 POSITIONEN</x:v>
      </x:c>
      <x:c r="H2" s="8" t="str">
        <x:v>FORDERUNGSREGISTER  /  100 POSITIONEN</x:v>
      </x:c>
      <x:c r="I2" s="8" t="str">
        <x:v>FORDERUNGSREGISTER  /  100 POSITIONEN</x:v>
      </x:c>
      <x:c r="J2" s="8" t="str">
        <x:v>FORDERUNGSREGISTER  /  100 POSITIONEN</x:v>
      </x:c>
      <x:c r="K2" s="8" t="str">
        <x:v>FORDERUNGSREGISTER  /  100 POSITIONEN</x:v>
      </x:c>
      <x:c r="L2" s="8" t="str">
        <x:v>FORDERUNGSREGISTER  /  100 POSITIONEN</x:v>
      </x:c>
      <x:c r="M2" s="8" t="str">
        <x:v>FORDERUNGSREGISTER  /  100 POSITIONEN</x:v>
      </x:c>
      <x:c r="N2" s="8" t="str">
        <x:v>FORDERUNGSREGISTER  /  100 POSITIONEN</x:v>
      </x:c>
      <x:c r="O2" s="8" t="str">
        <x:v>FORDERUNGSREGISTER  /  100 POSITIONEN</x:v>
      </x:c>
      <x:c r="P2" s="8" t="str">
        <x:v>FORDERUNGSREGISTER  /  100 POSITIONEN</x:v>
      </x:c>
      <x:c r="Q2" s="8" t="str">
        <x:v>FORDERUNGSREGISTER  /  100 POSITIONEN</x:v>
      </x:c>
      <x:c r="R2" s="8" t="str">
        <x:v>FORDERUNGSREGISTER  /  100 POSITIONEN</x:v>
      </x:c>
      <x:c r="S2" s="8" t="str">
        <x:v>FORDERUNGSREGISTER  /  100 POSITIONEN</x:v>
      </x:c>
      <x:c r="T2" s="8" t="str">
        <x:v>FORDERUNGSREGISTER  /  100 POSITIONEN</x:v>
      </x:c>
      <x:c r="U2" s="8" t="str">
        <x:v>FORDERUNGSREGISTER  /  100 POSITIONEN</x:v>
      </x:c>
      <x:c r="V2" s="8" t="str">
        <x:v>FORDERUNGSREGISTER  /  100 POSITIONEN</x:v>
      </x:c>
      <x:c r="W2" s="8" t="str">
        <x:v>FORDERUNGSREGISTER  /  100 POSITIONEN</x:v>
      </x:c>
    </x:row>
    <x:row r="3" ht="29" customHeight="1">
      <x:c r="A3" s="16" t="str">
        <x:v>Gelb = Eingabe   ·   Saldo = Stichtagsbetrag + gültige Veränderungen   ·   Einträge sind keine Anerkennung von Forderungen.</x:v>
      </x:c>
      <x:c r="B3" s="16" t="str">
        <x:v>Gelb = Eingabe   ·   Saldo = Stichtagsbetrag + gültige Veränderungen   ·   Einträge sind keine Anerkennung von Forderungen.</x:v>
      </x:c>
      <x:c r="C3" s="16" t="str">
        <x:v>Gelb = Eingabe   ·   Saldo = Stichtagsbetrag + gültige Veränderungen   ·   Einträge sind keine Anerkennung von Forderungen.</x:v>
      </x:c>
      <x:c r="D3" s="16" t="str">
        <x:v>Gelb = Eingabe   ·   Saldo = Stichtagsbetrag + gültige Veränderungen   ·   Einträge sind keine Anerkennung von Forderungen.</x:v>
      </x:c>
      <x:c r="E3" s="16" t="str">
        <x:v>Gelb = Eingabe   ·   Saldo = Stichtagsbetrag + gültige Veränderungen   ·   Einträge sind keine Anerkennung von Forderungen.</x:v>
      </x:c>
      <x:c r="F3" s="16" t="str">
        <x:v>Gelb = Eingabe   ·   Saldo = Stichtagsbetrag + gültige Veränderungen   ·   Einträge sind keine Anerkennung von Forderungen.</x:v>
      </x:c>
      <x:c r="G3" s="16" t="str">
        <x:v>Gelb = Eingabe   ·   Saldo = Stichtagsbetrag + gültige Veränderungen   ·   Einträge sind keine Anerkennung von Forderungen.</x:v>
      </x:c>
      <x:c r="H3" s="16" t="str">
        <x:v>Gelb = Eingabe   ·   Saldo = Stichtagsbetrag + gültige Veränderungen   ·   Einträge sind keine Anerkennung von Forderungen.</x:v>
      </x:c>
      <x:c r="I3" s="16" t="str">
        <x:v>Gelb = Eingabe   ·   Saldo = Stichtagsbetrag + gültige Veränderungen   ·   Einträge sind keine Anerkennung von Forderungen.</x:v>
      </x:c>
      <x:c r="J3" s="16" t="str">
        <x:v>Gelb = Eingabe   ·   Saldo = Stichtagsbetrag + gültige Veränderungen   ·   Einträge sind keine Anerkennung von Forderungen.</x:v>
      </x:c>
      <x:c r="K3" s="16" t="str">
        <x:v>Gelb = Eingabe   ·   Saldo = Stichtagsbetrag + gültige Veränderungen   ·   Einträge sind keine Anerkennung von Forderungen.</x:v>
      </x:c>
      <x:c r="L3" s="16" t="str">
        <x:v>Gelb = Eingabe   ·   Saldo = Stichtagsbetrag + gültige Veränderungen   ·   Einträge sind keine Anerkennung von Forderungen.</x:v>
      </x:c>
      <x:c r="M3" s="16" t="str">
        <x:v>Gelb = Eingabe   ·   Saldo = Stichtagsbetrag + gültige Veränderungen   ·   Einträge sind keine Anerkennung von Forderungen.</x:v>
      </x:c>
      <x:c r="N3" s="16" t="str">
        <x:v>Gelb = Eingabe   ·   Saldo = Stichtagsbetrag + gültige Veränderungen   ·   Einträge sind keine Anerkennung von Forderungen.</x:v>
      </x:c>
      <x:c r="O3" s="16" t="str">
        <x:v>Gelb = Eingabe   ·   Saldo = Stichtagsbetrag + gültige Veränderungen   ·   Einträge sind keine Anerkennung von Forderungen.</x:v>
      </x:c>
      <x:c r="P3" s="16" t="str">
        <x:v>Gelb = Eingabe   ·   Saldo = Stichtagsbetrag + gültige Veränderungen   ·   Einträge sind keine Anerkennung von Forderungen.</x:v>
      </x:c>
      <x:c r="Q3" s="16" t="str">
        <x:v>Gelb = Eingabe   ·   Saldo = Stichtagsbetrag + gültige Veränderungen   ·   Einträge sind keine Anerkennung von Forderungen.</x:v>
      </x:c>
      <x:c r="R3" s="16" t="str">
        <x:v>Gelb = Eingabe   ·   Saldo = Stichtagsbetrag + gültige Veränderungen   ·   Einträge sind keine Anerkennung von Forderungen.</x:v>
      </x:c>
      <x:c r="S3" s="16" t="str">
        <x:v>Gelb = Eingabe   ·   Saldo = Stichtagsbetrag + gültige Veränderungen   ·   Einträge sind keine Anerkennung von Forderungen.</x:v>
      </x:c>
      <x:c r="T3" s="16" t="str">
        <x:v>Gelb = Eingabe   ·   Saldo = Stichtagsbetrag + gültige Veränderungen   ·   Einträge sind keine Anerkennung von Forderungen.</x:v>
      </x:c>
      <x:c r="U3" s="16" t="str">
        <x:v>Gelb = Eingabe   ·   Saldo = Stichtagsbetrag + gültige Veränderungen   ·   Einträge sind keine Anerkennung von Forderungen.</x:v>
      </x:c>
      <x:c r="V3" s="16" t="str">
        <x:v>Gelb = Eingabe   ·   Saldo = Stichtagsbetrag + gültige Veränderungen   ·   Einträge sind keine Anerkennung von Forderungen.</x:v>
      </x:c>
      <x:c r="W3" s="16" t="str">
        <x:v>Gelb = Eingabe   ·   Saldo = Stichtagsbetrag + gültige Veränderungen   ·   Einträge sind keine Anerkennung von Forderungen.</x:v>
      </x:c>
    </x:row>
    <x:row r="4" ht="12" customHeight="1">
      <x:c r="A4" s="2"/>
      <x:c r="B4" s="2"/>
      <x:c r="C4" s="2"/>
      <x:c r="D4" s="2"/>
      <x:c r="E4" s="2"/>
      <x:c r="F4" s="2"/>
      <x:c r="G4" s="2"/>
      <x:c r="H4" s="2"/>
      <x:c r="I4" s="2"/>
      <x:c r="J4" s="2"/>
      <x:c r="K4" s="2"/>
      <x:c r="L4" s="2"/>
      <x:c r="M4" s="2"/>
      <x:c r="N4" s="2"/>
      <x:c r="O4" s="2"/>
      <x:c r="P4" s="2"/>
      <x:c r="Q4" s="2"/>
      <x:c r="R4" s="2"/>
      <x:c r="S4" s="2"/>
      <x:c r="T4" s="2"/>
      <x:c r="U4" s="2"/>
      <x:c r="V4" s="2"/>
      <x:c r="W4" s="2"/>
    </x:row>
    <x:row r="5" ht="26" customHeight="1">
      <x:c r="A5" s="72" t="str">
        <x:v>01   GELBE FELDER EINGEBEN  ·  Stichtag, offener Startsaldo, Gläubiger und Prüfstatus sind besonders wichtig.</x:v>
      </x:c>
      <x:c r="B5" s="72" t="str">
        <x:v>01   GELBE FELDER EINGEBEN  ·  Stichtag, offener Startsaldo, Gläubiger und Prüfstatus sind besonders wichtig.</x:v>
      </x:c>
      <x:c r="C5" s="72" t="str">
        <x:v>01   GELBE FELDER EINGEBEN  ·  Stichtag, offener Startsaldo, Gläubiger und Prüfstatus sind besonders wichtig.</x:v>
      </x:c>
      <x:c r="D5" s="72" t="str">
        <x:v>01   GELBE FELDER EINGEBEN  ·  Stichtag, offener Startsaldo, Gläubiger und Prüfstatus sind besonders wichtig.</x:v>
      </x:c>
      <x:c r="E5" s="72" t="str">
        <x:v>01   GELBE FELDER EINGEBEN  ·  Stichtag, offener Startsaldo, Gläubiger und Prüfstatus sind besonders wichtig.</x:v>
      </x:c>
      <x:c r="F5" s="72" t="str">
        <x:v>01   GELBE FELDER EINGEBEN  ·  Stichtag, offener Startsaldo, Gläubiger und Prüfstatus sind besonders wichtig.</x:v>
      </x:c>
      <x:c r="G5" s="72" t="str">
        <x:v>01   GELBE FELDER EINGEBEN  ·  Stichtag, offener Startsaldo, Gläubiger und Prüfstatus sind besonders wichtig.</x:v>
      </x:c>
      <x:c r="H5" s="72" t="str">
        <x:v>01   GELBE FELDER EINGEBEN  ·  Stichtag, offener Startsaldo, Gläubiger und Prüfstatus sind besonders wichtig.</x:v>
      </x:c>
      <x:c r="I5" s="72" t="str">
        <x:v>01   GELBE FELDER EINGEBEN  ·  Stichtag, offener Startsaldo, Gläubiger und Prüfstatus sind besonders wichtig.</x:v>
      </x:c>
      <x:c r="J5" s="72" t="str">
        <x:v>01   GELBE FELDER EINGEBEN  ·  Stichtag, offener Startsaldo, Gläubiger und Prüfstatus sind besonders wichtig.</x:v>
      </x:c>
      <x:c r="K5" s="72" t="str">
        <x:v>01   GELBE FELDER EINGEBEN  ·  Stichtag, offener Startsaldo, Gläubiger und Prüfstatus sind besonders wichtig.</x:v>
      </x:c>
      <x:c r="L5" s="72" t="str">
        <x:v>01   GELBE FELDER EINGEBEN  ·  Stichtag, offener Startsaldo, Gläubiger und Prüfstatus sind besonders wichtig.</x:v>
      </x:c>
      <x:c r="M5" s="72" t="str">
        <x:v>01   GELBE FELDER EINGEBEN  ·  Stichtag, offener Startsaldo, Gläubiger und Prüfstatus sind besonders wichtig.</x:v>
      </x:c>
      <x:c r="N5" s="72" t="str">
        <x:v>01   GELBE FELDER EINGEBEN  ·  Stichtag, offener Startsaldo, Gläubiger und Prüfstatus sind besonders wichtig.</x:v>
      </x:c>
      <x:c r="O5" s="56" t="str">
        <x:v>02   AUTOMATISCHE AUSWERTUNG  ·  Formeln nicht ändern.</x:v>
      </x:c>
      <x:c r="P5" s="56" t="str">
        <x:v>02   AUTOMATISCHE AUSWERTUNG  ·  Formeln nicht ändern.</x:v>
      </x:c>
      <x:c r="Q5" s="56" t="str">
        <x:v>02   AUTOMATISCHE AUSWERTUNG  ·  Formeln nicht ändern.</x:v>
      </x:c>
      <x:c r="R5" s="56" t="str">
        <x:v>02   AUTOMATISCHE AUSWERTUNG  ·  Formeln nicht ändern.</x:v>
      </x:c>
      <x:c r="S5" s="56" t="str">
        <x:v>02   AUTOMATISCHE AUSWERTUNG  ·  Formeln nicht ändern.</x:v>
      </x:c>
      <x:c r="T5" s="56" t="str">
        <x:v>02   AUTOMATISCHE AUSWERTUNG  ·  Formeln nicht ändern.</x:v>
      </x:c>
      <x:c r="U5" s="56" t="str">
        <x:v>02   AUTOMATISCHE AUSWERTUNG  ·  Formeln nicht ändern.</x:v>
      </x:c>
      <x:c r="V5" s="56" t="str">
        <x:v>02   AUTOMATISCHE AUSWERTUNG  ·  Formeln nicht ändern.</x:v>
      </x:c>
      <x:c r="W5" s="56" t="str">
        <x:v>02   AUTOMATISCHE AUSWERTUNG  ·  Formeln nicht ändern.</x:v>
      </x:c>
    </x:row>
    <x:row r="6" ht="24" customHeight="1">
      <x:c r="A6" s="14" t="str">
        <x:v>Eine Zeile je Forderung. Jede NG-ID nur für diese eine Forderung verwenden. Aktenzeichen als Text eingeben; Kontaktdaten und Notizen sind optional.</x:v>
      </x:c>
      <x:c r="B6" s="14" t="str">
        <x:v>Eine Zeile je Forderung. Jede NG-ID nur für diese eine Forderung verwenden. Aktenzeichen als Text eingeben; Kontaktdaten und Notizen sind optional.</x:v>
      </x:c>
      <x:c r="C6" s="14" t="str">
        <x:v>Eine Zeile je Forderung. Jede NG-ID nur für diese eine Forderung verwenden. Aktenzeichen als Text eingeben; Kontaktdaten und Notizen sind optional.</x:v>
      </x:c>
      <x:c r="D6" s="14" t="str">
        <x:v>Eine Zeile je Forderung. Jede NG-ID nur für diese eine Forderung verwenden. Aktenzeichen als Text eingeben; Kontaktdaten und Notizen sind optional.</x:v>
      </x:c>
      <x:c r="E6" s="14" t="str">
        <x:v>Eine Zeile je Forderung. Jede NG-ID nur für diese eine Forderung verwenden. Aktenzeichen als Text eingeben; Kontaktdaten und Notizen sind optional.</x:v>
      </x:c>
      <x:c r="F6" s="14" t="str">
        <x:v>Eine Zeile je Forderung. Jede NG-ID nur für diese eine Forderung verwenden. Aktenzeichen als Text eingeben; Kontaktdaten und Notizen sind optional.</x:v>
      </x:c>
      <x:c r="G6" s="14" t="str">
        <x:v>Eine Zeile je Forderung. Jede NG-ID nur für diese eine Forderung verwenden. Aktenzeichen als Text eingeben; Kontaktdaten und Notizen sind optional.</x:v>
      </x:c>
      <x:c r="H6" s="14" t="str">
        <x:v>Eine Zeile je Forderung. Jede NG-ID nur für diese eine Forderung verwenden. Aktenzeichen als Text eingeben; Kontaktdaten und Notizen sind optional.</x:v>
      </x:c>
      <x:c r="I6" s="14" t="str">
        <x:v>Eine Zeile je Forderung. Jede NG-ID nur für diese eine Forderung verwenden. Aktenzeichen als Text eingeben; Kontaktdaten und Notizen sind optional.</x:v>
      </x:c>
      <x:c r="J6" s="14" t="str">
        <x:v>Eine Zeile je Forderung. Jede NG-ID nur für diese eine Forderung verwenden. Aktenzeichen als Text eingeben; Kontaktdaten und Notizen sind optional.</x:v>
      </x:c>
      <x:c r="K6" s="14" t="str">
        <x:v>Eine Zeile je Forderung. Jede NG-ID nur für diese eine Forderung verwenden. Aktenzeichen als Text eingeben; Kontaktdaten und Notizen sind optional.</x:v>
      </x:c>
      <x:c r="L6" s="14" t="str">
        <x:v>Eine Zeile je Forderung. Jede NG-ID nur für diese eine Forderung verwenden. Aktenzeichen als Text eingeben; Kontaktdaten und Notizen sind optional.</x:v>
      </x:c>
      <x:c r="M6" s="14" t="str">
        <x:v>Eine Zeile je Forderung. Jede NG-ID nur für diese eine Forderung verwenden. Aktenzeichen als Text eingeben; Kontaktdaten und Notizen sind optional.</x:v>
      </x:c>
      <x:c r="N6" s="14" t="str">
        <x:v>Eine Zeile je Forderung. Jede NG-ID nur für diese eine Forderung verwenden. Aktenzeichen als Text eingeben; Kontaktdaten und Notizen sind optional.</x:v>
      </x:c>
      <x:c r="O6" s="14" t="str">
        <x:v>Eine Zeile je Forderung. Jede NG-ID nur für diese eine Forderung verwenden. Aktenzeichen als Text eingeben; Kontaktdaten und Notizen sind optional.</x:v>
      </x:c>
      <x:c r="P6" s="14" t="str">
        <x:v>Eine Zeile je Forderung. Jede NG-ID nur für diese eine Forderung verwenden. Aktenzeichen als Text eingeben; Kontaktdaten und Notizen sind optional.</x:v>
      </x:c>
      <x:c r="Q6" s="14" t="str">
        <x:v>Eine Zeile je Forderung. Jede NG-ID nur für diese eine Forderung verwenden. Aktenzeichen als Text eingeben; Kontaktdaten und Notizen sind optional.</x:v>
      </x:c>
      <x:c r="R6" s="14" t="str">
        <x:v>Eine Zeile je Forderung. Jede NG-ID nur für diese eine Forderung verwenden. Aktenzeichen als Text eingeben; Kontaktdaten und Notizen sind optional.</x:v>
      </x:c>
      <x:c r="S6" s="14" t="str">
        <x:v>Eine Zeile je Forderung. Jede NG-ID nur für diese eine Forderung verwenden. Aktenzeichen als Text eingeben; Kontaktdaten und Notizen sind optional.</x:v>
      </x:c>
      <x:c r="T6" s="14" t="str">
        <x:v>Eine Zeile je Forderung. Jede NG-ID nur für diese eine Forderung verwenden. Aktenzeichen als Text eingeben; Kontaktdaten und Notizen sind optional.</x:v>
      </x:c>
      <x:c r="U6" s="14" t="str">
        <x:v>Eine Zeile je Forderung. Jede NG-ID nur für diese eine Forderung verwenden. Aktenzeichen als Text eingeben; Kontaktdaten und Notizen sind optional.</x:v>
      </x:c>
      <x:c r="V6" s="14" t="str">
        <x:v>Eine Zeile je Forderung. Jede NG-ID nur für diese eine Forderung verwenden. Aktenzeichen als Text eingeben; Kontaktdaten und Notizen sind optional.</x:v>
      </x:c>
      <x:c r="W6" s="14" t="str">
        <x:v>Eine Zeile je Forderung. Jede NG-ID nur für diese eine Forderung verwenden. Aktenzeichen als Text eingeben; Kontaktdaten und Notizen sind optional.</x:v>
      </x:c>
    </x:row>
    <x:row r="7">
      <x:c r="A7" s="2"/>
      <x:c r="B7" s="2"/>
      <x:c r="C7" s="2"/>
      <x:c r="D7" s="2"/>
      <x:c r="E7" s="2"/>
      <x:c r="F7" s="2"/>
      <x:c r="G7" s="2"/>
      <x:c r="H7" s="2"/>
      <x:c r="I7" s="2"/>
      <x:c r="J7" s="2"/>
      <x:c r="K7" s="2"/>
      <x:c r="L7" s="2"/>
      <x:c r="M7" s="2"/>
      <x:c r="N7" s="2"/>
      <x:c r="O7" s="2"/>
      <x:c r="P7" s="2"/>
      <x:c r="Q7" s="2"/>
      <x:c r="R7" s="2"/>
      <x:c r="S7" s="2"/>
      <x:c r="T7" s="2"/>
      <x:c r="U7" s="2"/>
      <x:c r="V7" s="2"/>
      <x:c r="W7" s="2"/>
    </x:row>
    <x:row r="8" ht="43" customHeight="1">
      <x:c r="A8" s="75" t="str">
        <x:v>NG-ID</x:v>
      </x:c>
      <x:c r="B8" s="75" t="str">
        <x:v>Gläubiger</x:v>
      </x:c>
      <x:c r="C8" s="75" t="str">
        <x:v>Forderung / Anlass</x:v>
      </x:c>
      <x:c r="D8" s="75" t="str">
        <x:v>Aktenzeichen</x:v>
      </x:c>
      <x:c r="E8" s="75" t="str">
        <x:v>Kategorie</x:v>
      </x:c>
      <x:c r="F8" s="75" t="str">
        <x:v>Priorität (selbst)</x:v>
      </x:c>
      <x:c r="G8" s="75" t="str">
        <x:v>Prüfstatus</x:v>
      </x:c>
      <x:c r="H8" s="75" t="str">
        <x:v>Verfahrensstand</x:v>
      </x:c>
      <x:c r="I8" s="75" t="str">
        <x:v>Stichtag</x:v>
      </x:c>
      <x:c r="J8" s="75" t="str">
        <x:v>Startsaldo (€)</x:v>
      </x:c>
      <x:c r="K8" s="75" t="str">
        <x:v>Monatsrate (€)</x:v>
      </x:c>
      <x:c r="L8" s="75" t="str">
        <x:v>Nächste Aktion</x:v>
      </x:c>
      <x:c r="M8" s="75" t="str">
        <x:v>Kontakt / Kanal</x:v>
      </x:c>
      <x:c r="N8" s="75" t="str">
        <x:v>Notizen / Beleg</x:v>
      </x:c>
      <x:c r="O8" s="81" t="str">
        <x:v>Gezahlt (€)</x:v>
      </x:c>
      <x:c r="P8" s="81" t="str">
        <x:v>Neue Kosten (€)</x:v>
      </x:c>
      <x:c r="Q8" s="81" t="str">
        <x:v>Korrektur (€)</x:v>
      </x:c>
      <x:c r="R8" s="81" t="str">
        <x:v>Restsaldo (€)</x:v>
      </x:c>
      <x:c r="S8" s="81" t="str">
        <x:v>Offen (€)</x:v>
      </x:c>
      <x:c r="T8" s="81" t="str">
        <x:v>Datenprüfung</x:v>
      </x:c>
      <x:c r="U8" s="81" t="str">
        <x:v>Aktionstermin</x:v>
      </x:c>
      <x:c r="V8" s="81" t="str">
        <x:v>Top-Rang</x:v>
      </x:c>
      <x:c r="W8" s="81" t="str">
        <x:v>Hinweis</x:v>
      </x:c>
    </x:row>
    <x:row r="9" ht="23" customHeight="1">
      <x:c r="A9" s="24" t="str">
        <x:v>NG-001</x:v>
      </x:c>
      <x:c r="B9" s="38"/>
      <x:c r="C9" s="38"/>
      <x:c r="D9" s="38"/>
      <x:c r="E9" s="38"/>
      <x:c r="F9" s="38"/>
      <x:c r="G9" s="38"/>
      <x:c r="H9" s="38"/>
      <x:c r="I9" s="92"/>
      <x:c r="J9" s="96"/>
      <x:c r="K9" s="96"/>
      <x:c r="L9" s="92"/>
      <x:c r="M9" s="38"/>
      <x:c r="N9" s="38"/>
      <x:c r="O9" s="100" t="str">
        <x:f>IF(OR(B9="",I9="",J9=""),"",SUMIFS(Buchungen!$D$9:$D$308,Buchungen!$B$9:$B$308,A9,Buchungen!$C$9:$C$308,"Zahlung",Buchungen!$E$9:$E$308,"Gebucht",Buchungen!$I$9:$I$308,"OK"))</x:f>
      </x:c>
      <x:c r="P9" s="100" t="str">
        <x:f>IF(OR(B9="",I9="",J9=""),"",SUMIFS(Buchungen!$H$9:$H$308,Buchungen!$B$9:$B$308,A9,Buchungen!$C$9:$C$308,"Zinsen")+SUMIFS(Buchungen!$H$9:$H$308,Buchungen!$B$9:$B$308,A9,Buchungen!$C$9:$C$308,"Gebühren")+SUMIFS(Buchungen!$H$9:$H$308,Buchungen!$B$9:$B$308,A9,Buchungen!$C$9:$C$308,"Sonstige Erhöhung"))</x:f>
      </x:c>
      <x:c r="Q9" s="100" t="str">
        <x:f>IF(OR(B9="",I9="",J9=""),"",SUMIFS(Buchungen!$H$9:$H$308,Buchungen!$B$9:$B$308,A9,Buchungen!$C$9:$C$308,"Korrektur +")+SUMIFS(Buchungen!$H$9:$H$308,Buchungen!$B$9:$B$308,A9,Buchungen!$C$9:$C$308,"Korrektur -"))</x:f>
      </x:c>
      <x:c r="R9" s="100" t="str">
        <x:f>IF(OR(B9="",I9="",J9=""),"",J9-O9+P9+Q9)</x:f>
      </x:c>
      <x:c r="S9" s="100" t="str">
        <x:f>IF(R9="","",MAX(0,R9))</x:f>
      </x:c>
      <x:c r="T9" s="30" t="str">
        <x:f>IF(B9="","",IF(I9="","Stichtag fehlt",IF(OR(J9="",J9&lt;0),"Startsaldo prüfen",IF(R9&lt;0,"Überzahlung prüfen",IF(AND(H9="Erledigt",S9&gt;0),"Erledigt? Saldo offen",IF(AND(H9&lt;&gt;"Erledigt",S9=0),"Saldo ausgeglichen","OK"))))))</x:f>
      </x:c>
      <x:c r="U9" s="30" t="str">
        <x:f>IF(B9="","",IF(L9="","Keine Aktion erfasst",IF(S9&lt;=0,"Saldo prüfen",IF(L9&lt;TODAY(),"Termin prüfen: überfällig",IF(L9&lt;=TODAY()+14,"Innerhalb 14 Tage","Später")))))</x:f>
      </x:c>
      <x:c r="V9" s="104" t="str">
        <x:f>IF(OR(B9="",S9&lt;=0),"",COUNTIF($S$9:$S$108,"&gt;"&amp;S9)+COUNTIF($S$9:S9,S9))</x:f>
      </x:c>
      <x:c r="W9" s="30" t="str">
        <x:f>IF(B9="","",IF(OR(G9="",G9="Ungeprüft",G9="Strittig"),"Prüfstatus beachten",IF(AND(K9&gt;0,S9&gt;0,K9&gt;S9),"Monatsrate &gt; Rest","")))</x:f>
      </x:c>
    </x:row>
    <x:row r="10" ht="23" customHeight="1">
      <x:c r="A10" s="24" t="str">
        <x:v>NG-002</x:v>
      </x:c>
      <x:c r="B10" s="38"/>
      <x:c r="C10" s="38"/>
      <x:c r="D10" s="38"/>
      <x:c r="E10" s="38"/>
      <x:c r="F10" s="38"/>
      <x:c r="G10" s="38"/>
      <x:c r="H10" s="38"/>
      <x:c r="I10" s="92"/>
      <x:c r="J10" s="96"/>
      <x:c r="K10" s="96"/>
      <x:c r="L10" s="92"/>
      <x:c r="M10" s="38"/>
      <x:c r="N10" s="38"/>
      <x:c r="O10" s="100" t="str">
        <x:f>IF(OR(B10="",I10="",J10=""),"",SUMIFS(Buchungen!$D$9:$D$308,Buchungen!$B$9:$B$308,A10,Buchungen!$C$9:$C$308,"Zahlung",Buchungen!$E$9:$E$308,"Gebucht",Buchungen!$I$9:$I$308,"OK"))</x:f>
      </x:c>
      <x:c r="P10" s="100" t="str">
        <x:f>IF(OR(B10="",I10="",J10=""),"",SUMIFS(Buchungen!$H$9:$H$308,Buchungen!$B$9:$B$308,A10,Buchungen!$C$9:$C$308,"Zinsen")+SUMIFS(Buchungen!$H$9:$H$308,Buchungen!$B$9:$B$308,A10,Buchungen!$C$9:$C$308,"Gebühren")+SUMIFS(Buchungen!$H$9:$H$308,Buchungen!$B$9:$B$308,A10,Buchungen!$C$9:$C$308,"Sonstige Erhöhung"))</x:f>
      </x:c>
      <x:c r="Q10" s="100" t="str">
        <x:f>IF(OR(B10="",I10="",J10=""),"",SUMIFS(Buchungen!$H$9:$H$308,Buchungen!$B$9:$B$308,A10,Buchungen!$C$9:$C$308,"Korrektur +")+SUMIFS(Buchungen!$H$9:$H$308,Buchungen!$B$9:$B$308,A10,Buchungen!$C$9:$C$308,"Korrektur -"))</x:f>
      </x:c>
      <x:c r="R10" s="100" t="str">
        <x:f>IF(OR(B10="",I10="",J10=""),"",J10-O10+P10+Q10)</x:f>
      </x:c>
      <x:c r="S10" s="100" t="str">
        <x:f>IF(R10="","",MAX(0,R10))</x:f>
      </x:c>
      <x:c r="T10" s="30" t="str">
        <x:f>IF(B10="","",IF(I10="","Stichtag fehlt",IF(OR(J10="",J10&lt;0),"Startsaldo prüfen",IF(R10&lt;0,"Überzahlung prüfen",IF(AND(H10="Erledigt",S10&gt;0),"Erledigt? Saldo offen",IF(AND(H10&lt;&gt;"Erledigt",S10=0),"Saldo ausgeglichen","OK"))))))</x:f>
      </x:c>
      <x:c r="U10" s="30" t="str">
        <x:f>IF(B10="","",IF(L10="","Keine Aktion erfasst",IF(S10&lt;=0,"Saldo prüfen",IF(L10&lt;TODAY(),"Termin prüfen: überfällig",IF(L10&lt;=TODAY()+14,"Innerhalb 14 Tage","Später")))))</x:f>
      </x:c>
      <x:c r="V10" s="104" t="str">
        <x:f>IF(OR(B10="",S10&lt;=0),"",COUNTIF($S$9:$S$108,"&gt;"&amp;S10)+COUNTIF($S$9:S10,S10))</x:f>
      </x:c>
      <x:c r="W10" s="30" t="str">
        <x:f>IF(B10="","",IF(OR(G10="",G10="Ungeprüft",G10="Strittig"),"Prüfstatus beachten",IF(AND(K10&gt;0,S10&gt;0,K10&gt;S10),"Monatsrate &gt; Rest","")))</x:f>
      </x:c>
    </x:row>
    <x:row r="11" ht="23" customHeight="1">
      <x:c r="A11" s="24" t="str">
        <x:v>NG-003</x:v>
      </x:c>
      <x:c r="B11" s="38"/>
      <x:c r="C11" s="38"/>
      <x:c r="D11" s="38"/>
      <x:c r="E11" s="38"/>
      <x:c r="F11" s="38"/>
      <x:c r="G11" s="38"/>
      <x:c r="H11" s="38"/>
      <x:c r="I11" s="92"/>
      <x:c r="J11" s="96"/>
      <x:c r="K11" s="96"/>
      <x:c r="L11" s="92"/>
      <x:c r="M11" s="38"/>
      <x:c r="N11" s="38"/>
      <x:c r="O11" s="100" t="str">
        <x:f>IF(OR(B11="",I11="",J11=""),"",SUMIFS(Buchungen!$D$9:$D$308,Buchungen!$B$9:$B$308,A11,Buchungen!$C$9:$C$308,"Zahlung",Buchungen!$E$9:$E$308,"Gebucht",Buchungen!$I$9:$I$308,"OK"))</x:f>
      </x:c>
      <x:c r="P11" s="100" t="str">
        <x:f>IF(OR(B11="",I11="",J11=""),"",SUMIFS(Buchungen!$H$9:$H$308,Buchungen!$B$9:$B$308,A11,Buchungen!$C$9:$C$308,"Zinsen")+SUMIFS(Buchungen!$H$9:$H$308,Buchungen!$B$9:$B$308,A11,Buchungen!$C$9:$C$308,"Gebühren")+SUMIFS(Buchungen!$H$9:$H$308,Buchungen!$B$9:$B$308,A11,Buchungen!$C$9:$C$308,"Sonstige Erhöhung"))</x:f>
      </x:c>
      <x:c r="Q11" s="100" t="str">
        <x:f>IF(OR(B11="",I11="",J11=""),"",SUMIFS(Buchungen!$H$9:$H$308,Buchungen!$B$9:$B$308,A11,Buchungen!$C$9:$C$308,"Korrektur +")+SUMIFS(Buchungen!$H$9:$H$308,Buchungen!$B$9:$B$308,A11,Buchungen!$C$9:$C$308,"Korrektur -"))</x:f>
      </x:c>
      <x:c r="R11" s="100" t="str">
        <x:f>IF(OR(B11="",I11="",J11=""),"",J11-O11+P11+Q11)</x:f>
      </x:c>
      <x:c r="S11" s="100" t="str">
        <x:f>IF(R11="","",MAX(0,R11))</x:f>
      </x:c>
      <x:c r="T11" s="30" t="str">
        <x:f>IF(B11="","",IF(I11="","Stichtag fehlt",IF(OR(J11="",J11&lt;0),"Startsaldo prüfen",IF(R11&lt;0,"Überzahlung prüfen",IF(AND(H11="Erledigt",S11&gt;0),"Erledigt? Saldo offen",IF(AND(H11&lt;&gt;"Erledigt",S11=0),"Saldo ausgeglichen","OK"))))))</x:f>
      </x:c>
      <x:c r="U11" s="30" t="str">
        <x:f>IF(B11="","",IF(L11="","Keine Aktion erfasst",IF(S11&lt;=0,"Saldo prüfen",IF(L11&lt;TODAY(),"Termin prüfen: überfällig",IF(L11&lt;=TODAY()+14,"Innerhalb 14 Tage","Später")))))</x:f>
      </x:c>
      <x:c r="V11" s="104" t="str">
        <x:f>IF(OR(B11="",S11&lt;=0),"",COUNTIF($S$9:$S$108,"&gt;"&amp;S11)+COUNTIF($S$9:S11,S11))</x:f>
      </x:c>
      <x:c r="W11" s="30" t="str">
        <x:f>IF(B11="","",IF(OR(G11="",G11="Ungeprüft",G11="Strittig"),"Prüfstatus beachten",IF(AND(K11&gt;0,S11&gt;0,K11&gt;S11),"Monatsrate &gt; Rest","")))</x:f>
      </x:c>
    </x:row>
    <x:row r="12" ht="23" customHeight="1">
      <x:c r="A12" s="24" t="str">
        <x:v>NG-004</x:v>
      </x:c>
      <x:c r="B12" s="38"/>
      <x:c r="C12" s="38"/>
      <x:c r="D12" s="38"/>
      <x:c r="E12" s="38"/>
      <x:c r="F12" s="38"/>
      <x:c r="G12" s="38"/>
      <x:c r="H12" s="38"/>
      <x:c r="I12" s="92"/>
      <x:c r="J12" s="96"/>
      <x:c r="K12" s="96"/>
      <x:c r="L12" s="92"/>
      <x:c r="M12" s="38"/>
      <x:c r="N12" s="38"/>
      <x:c r="O12" s="100" t="str">
        <x:f>IF(OR(B12="",I12="",J12=""),"",SUMIFS(Buchungen!$D$9:$D$308,Buchungen!$B$9:$B$308,A12,Buchungen!$C$9:$C$308,"Zahlung",Buchungen!$E$9:$E$308,"Gebucht",Buchungen!$I$9:$I$308,"OK"))</x:f>
      </x:c>
      <x:c r="P12" s="100" t="str">
        <x:f>IF(OR(B12="",I12="",J12=""),"",SUMIFS(Buchungen!$H$9:$H$308,Buchungen!$B$9:$B$308,A12,Buchungen!$C$9:$C$308,"Zinsen")+SUMIFS(Buchungen!$H$9:$H$308,Buchungen!$B$9:$B$308,A12,Buchungen!$C$9:$C$308,"Gebühren")+SUMIFS(Buchungen!$H$9:$H$308,Buchungen!$B$9:$B$308,A12,Buchungen!$C$9:$C$308,"Sonstige Erhöhung"))</x:f>
      </x:c>
      <x:c r="Q12" s="100" t="str">
        <x:f>IF(OR(B12="",I12="",J12=""),"",SUMIFS(Buchungen!$H$9:$H$308,Buchungen!$B$9:$B$308,A12,Buchungen!$C$9:$C$308,"Korrektur +")+SUMIFS(Buchungen!$H$9:$H$308,Buchungen!$B$9:$B$308,A12,Buchungen!$C$9:$C$308,"Korrektur -"))</x:f>
      </x:c>
      <x:c r="R12" s="100" t="str">
        <x:f>IF(OR(B12="",I12="",J12=""),"",J12-O12+P12+Q12)</x:f>
      </x:c>
      <x:c r="S12" s="100" t="str">
        <x:f>IF(R12="","",MAX(0,R12))</x:f>
      </x:c>
      <x:c r="T12" s="30" t="str">
        <x:f>IF(B12="","",IF(I12="","Stichtag fehlt",IF(OR(J12="",J12&lt;0),"Startsaldo prüfen",IF(R12&lt;0,"Überzahlung prüfen",IF(AND(H12="Erledigt",S12&gt;0),"Erledigt? Saldo offen",IF(AND(H12&lt;&gt;"Erledigt",S12=0),"Saldo ausgeglichen","OK"))))))</x:f>
      </x:c>
      <x:c r="U12" s="30" t="str">
        <x:f>IF(B12="","",IF(L12="","Keine Aktion erfasst",IF(S12&lt;=0,"Saldo prüfen",IF(L12&lt;TODAY(),"Termin prüfen: überfällig",IF(L12&lt;=TODAY()+14,"Innerhalb 14 Tage","Später")))))</x:f>
      </x:c>
      <x:c r="V12" s="104" t="str">
        <x:f>IF(OR(B12="",S12&lt;=0),"",COUNTIF($S$9:$S$108,"&gt;"&amp;S12)+COUNTIF($S$9:S12,S12))</x:f>
      </x:c>
      <x:c r="W12" s="30" t="str">
        <x:f>IF(B12="","",IF(OR(G12="",G12="Ungeprüft",G12="Strittig"),"Prüfstatus beachten",IF(AND(K12&gt;0,S12&gt;0,K12&gt;S12),"Monatsrate &gt; Rest","")))</x:f>
      </x:c>
    </x:row>
    <x:row r="13" ht="23" customHeight="1">
      <x:c r="A13" s="24" t="str">
        <x:v>NG-005</x:v>
      </x:c>
      <x:c r="B13" s="38"/>
      <x:c r="C13" s="38"/>
      <x:c r="D13" s="38"/>
      <x:c r="E13" s="38"/>
      <x:c r="F13" s="38"/>
      <x:c r="G13" s="38"/>
      <x:c r="H13" s="38"/>
      <x:c r="I13" s="92"/>
      <x:c r="J13" s="96"/>
      <x:c r="K13" s="96"/>
      <x:c r="L13" s="92"/>
      <x:c r="M13" s="38"/>
      <x:c r="N13" s="38"/>
      <x:c r="O13" s="100" t="str">
        <x:f>IF(OR(B13="",I13="",J13=""),"",SUMIFS(Buchungen!$D$9:$D$308,Buchungen!$B$9:$B$308,A13,Buchungen!$C$9:$C$308,"Zahlung",Buchungen!$E$9:$E$308,"Gebucht",Buchungen!$I$9:$I$308,"OK"))</x:f>
      </x:c>
      <x:c r="P13" s="100" t="str">
        <x:f>IF(OR(B13="",I13="",J13=""),"",SUMIFS(Buchungen!$H$9:$H$308,Buchungen!$B$9:$B$308,A13,Buchungen!$C$9:$C$308,"Zinsen")+SUMIFS(Buchungen!$H$9:$H$308,Buchungen!$B$9:$B$308,A13,Buchungen!$C$9:$C$308,"Gebühren")+SUMIFS(Buchungen!$H$9:$H$308,Buchungen!$B$9:$B$308,A13,Buchungen!$C$9:$C$308,"Sonstige Erhöhung"))</x:f>
      </x:c>
      <x:c r="Q13" s="100" t="str">
        <x:f>IF(OR(B13="",I13="",J13=""),"",SUMIFS(Buchungen!$H$9:$H$308,Buchungen!$B$9:$B$308,A13,Buchungen!$C$9:$C$308,"Korrektur +")+SUMIFS(Buchungen!$H$9:$H$308,Buchungen!$B$9:$B$308,A13,Buchungen!$C$9:$C$308,"Korrektur -"))</x:f>
      </x:c>
      <x:c r="R13" s="100" t="str">
        <x:f>IF(OR(B13="",I13="",J13=""),"",J13-O13+P13+Q13)</x:f>
      </x:c>
      <x:c r="S13" s="100" t="str">
        <x:f>IF(R13="","",MAX(0,R13))</x:f>
      </x:c>
      <x:c r="T13" s="30" t="str">
        <x:f>IF(B13="","",IF(I13="","Stichtag fehlt",IF(OR(J13="",J13&lt;0),"Startsaldo prüfen",IF(R13&lt;0,"Überzahlung prüfen",IF(AND(H13="Erledigt",S13&gt;0),"Erledigt? Saldo offen",IF(AND(H13&lt;&gt;"Erledigt",S13=0),"Saldo ausgeglichen","OK"))))))</x:f>
      </x:c>
      <x:c r="U13" s="30" t="str">
        <x:f>IF(B13="","",IF(L13="","Keine Aktion erfasst",IF(S13&lt;=0,"Saldo prüfen",IF(L13&lt;TODAY(),"Termin prüfen: überfällig",IF(L13&lt;=TODAY()+14,"Innerhalb 14 Tage","Später")))))</x:f>
      </x:c>
      <x:c r="V13" s="104" t="str">
        <x:f>IF(OR(B13="",S13&lt;=0),"",COUNTIF($S$9:$S$108,"&gt;"&amp;S13)+COUNTIF($S$9:S13,S13))</x:f>
      </x:c>
      <x:c r="W13" s="30" t="str">
        <x:f>IF(B13="","",IF(OR(G13="",G13="Ungeprüft",G13="Strittig"),"Prüfstatus beachten",IF(AND(K13&gt;0,S13&gt;0,K13&gt;S13),"Monatsrate &gt; Rest","")))</x:f>
      </x:c>
    </x:row>
    <x:row r="14" ht="23" customHeight="1">
      <x:c r="A14" s="24" t="str">
        <x:v>NG-006</x:v>
      </x:c>
      <x:c r="B14" s="38"/>
      <x:c r="C14" s="38"/>
      <x:c r="D14" s="38"/>
      <x:c r="E14" s="38"/>
      <x:c r="F14" s="38"/>
      <x:c r="G14" s="38"/>
      <x:c r="H14" s="38"/>
      <x:c r="I14" s="92"/>
      <x:c r="J14" s="96"/>
      <x:c r="K14" s="96"/>
      <x:c r="L14" s="92"/>
      <x:c r="M14" s="38"/>
      <x:c r="N14" s="38"/>
      <x:c r="O14" s="100" t="str">
        <x:f>IF(OR(B14="",I14="",J14=""),"",SUMIFS(Buchungen!$D$9:$D$308,Buchungen!$B$9:$B$308,A14,Buchungen!$C$9:$C$308,"Zahlung",Buchungen!$E$9:$E$308,"Gebucht",Buchungen!$I$9:$I$308,"OK"))</x:f>
      </x:c>
      <x:c r="P14" s="100" t="str">
        <x:f>IF(OR(B14="",I14="",J14=""),"",SUMIFS(Buchungen!$H$9:$H$308,Buchungen!$B$9:$B$308,A14,Buchungen!$C$9:$C$308,"Zinsen")+SUMIFS(Buchungen!$H$9:$H$308,Buchungen!$B$9:$B$308,A14,Buchungen!$C$9:$C$308,"Gebühren")+SUMIFS(Buchungen!$H$9:$H$308,Buchungen!$B$9:$B$308,A14,Buchungen!$C$9:$C$308,"Sonstige Erhöhung"))</x:f>
      </x:c>
      <x:c r="Q14" s="100" t="str">
        <x:f>IF(OR(B14="",I14="",J14=""),"",SUMIFS(Buchungen!$H$9:$H$308,Buchungen!$B$9:$B$308,A14,Buchungen!$C$9:$C$308,"Korrektur +")+SUMIFS(Buchungen!$H$9:$H$308,Buchungen!$B$9:$B$308,A14,Buchungen!$C$9:$C$308,"Korrektur -"))</x:f>
      </x:c>
      <x:c r="R14" s="100" t="str">
        <x:f>IF(OR(B14="",I14="",J14=""),"",J14-O14+P14+Q14)</x:f>
      </x:c>
      <x:c r="S14" s="100" t="str">
        <x:f>IF(R14="","",MAX(0,R14))</x:f>
      </x:c>
      <x:c r="T14" s="30" t="str">
        <x:f>IF(B14="","",IF(I14="","Stichtag fehlt",IF(OR(J14="",J14&lt;0),"Startsaldo prüfen",IF(R14&lt;0,"Überzahlung prüfen",IF(AND(H14="Erledigt",S14&gt;0),"Erledigt? Saldo offen",IF(AND(H14&lt;&gt;"Erledigt",S14=0),"Saldo ausgeglichen","OK"))))))</x:f>
      </x:c>
      <x:c r="U14" s="30" t="str">
        <x:f>IF(B14="","",IF(L14="","Keine Aktion erfasst",IF(S14&lt;=0,"Saldo prüfen",IF(L14&lt;TODAY(),"Termin prüfen: überfällig",IF(L14&lt;=TODAY()+14,"Innerhalb 14 Tage","Später")))))</x:f>
      </x:c>
      <x:c r="V14" s="104" t="str">
        <x:f>IF(OR(B14="",S14&lt;=0),"",COUNTIF($S$9:$S$108,"&gt;"&amp;S14)+COUNTIF($S$9:S14,S14))</x:f>
      </x:c>
      <x:c r="W14" s="30" t="str">
        <x:f>IF(B14="","",IF(OR(G14="",G14="Ungeprüft",G14="Strittig"),"Prüfstatus beachten",IF(AND(K14&gt;0,S14&gt;0,K14&gt;S14),"Monatsrate &gt; Rest","")))</x:f>
      </x:c>
    </x:row>
    <x:row r="15" ht="23" customHeight="1">
      <x:c r="A15" s="24" t="str">
        <x:v>NG-007</x:v>
      </x:c>
      <x:c r="B15" s="38"/>
      <x:c r="C15" s="38"/>
      <x:c r="D15" s="38"/>
      <x:c r="E15" s="38"/>
      <x:c r="F15" s="38"/>
      <x:c r="G15" s="38"/>
      <x:c r="H15" s="38"/>
      <x:c r="I15" s="92"/>
      <x:c r="J15" s="96"/>
      <x:c r="K15" s="96"/>
      <x:c r="L15" s="92"/>
      <x:c r="M15" s="38"/>
      <x:c r="N15" s="38"/>
      <x:c r="O15" s="100" t="str">
        <x:f>IF(OR(B15="",I15="",J15=""),"",SUMIFS(Buchungen!$D$9:$D$308,Buchungen!$B$9:$B$308,A15,Buchungen!$C$9:$C$308,"Zahlung",Buchungen!$E$9:$E$308,"Gebucht",Buchungen!$I$9:$I$308,"OK"))</x:f>
      </x:c>
      <x:c r="P15" s="100" t="str">
        <x:f>IF(OR(B15="",I15="",J15=""),"",SUMIFS(Buchungen!$H$9:$H$308,Buchungen!$B$9:$B$308,A15,Buchungen!$C$9:$C$308,"Zinsen")+SUMIFS(Buchungen!$H$9:$H$308,Buchungen!$B$9:$B$308,A15,Buchungen!$C$9:$C$308,"Gebühren")+SUMIFS(Buchungen!$H$9:$H$308,Buchungen!$B$9:$B$308,A15,Buchungen!$C$9:$C$308,"Sonstige Erhöhung"))</x:f>
      </x:c>
      <x:c r="Q15" s="100" t="str">
        <x:f>IF(OR(B15="",I15="",J15=""),"",SUMIFS(Buchungen!$H$9:$H$308,Buchungen!$B$9:$B$308,A15,Buchungen!$C$9:$C$308,"Korrektur +")+SUMIFS(Buchungen!$H$9:$H$308,Buchungen!$B$9:$B$308,A15,Buchungen!$C$9:$C$308,"Korrektur -"))</x:f>
      </x:c>
      <x:c r="R15" s="100" t="str">
        <x:f>IF(OR(B15="",I15="",J15=""),"",J15-O15+P15+Q15)</x:f>
      </x:c>
      <x:c r="S15" s="100" t="str">
        <x:f>IF(R15="","",MAX(0,R15))</x:f>
      </x:c>
      <x:c r="T15" s="30" t="str">
        <x:f>IF(B15="","",IF(I15="","Stichtag fehlt",IF(OR(J15="",J15&lt;0),"Startsaldo prüfen",IF(R15&lt;0,"Überzahlung prüfen",IF(AND(H15="Erledigt",S15&gt;0),"Erledigt? Saldo offen",IF(AND(H15&lt;&gt;"Erledigt",S15=0),"Saldo ausgeglichen","OK"))))))</x:f>
      </x:c>
      <x:c r="U15" s="30" t="str">
        <x:f>IF(B15="","",IF(L15="","Keine Aktion erfasst",IF(S15&lt;=0,"Saldo prüfen",IF(L15&lt;TODAY(),"Termin prüfen: überfällig",IF(L15&lt;=TODAY()+14,"Innerhalb 14 Tage","Später")))))</x:f>
      </x:c>
      <x:c r="V15" s="104" t="str">
        <x:f>IF(OR(B15="",S15&lt;=0),"",COUNTIF($S$9:$S$108,"&gt;"&amp;S15)+COUNTIF($S$9:S15,S15))</x:f>
      </x:c>
      <x:c r="W15" s="30" t="str">
        <x:f>IF(B15="","",IF(OR(G15="",G15="Ungeprüft",G15="Strittig"),"Prüfstatus beachten",IF(AND(K15&gt;0,S15&gt;0,K15&gt;S15),"Monatsrate &gt; Rest","")))</x:f>
      </x:c>
    </x:row>
    <x:row r="16" ht="23" customHeight="1">
      <x:c r="A16" s="24" t="str">
        <x:v>NG-008</x:v>
      </x:c>
      <x:c r="B16" s="38"/>
      <x:c r="C16" s="38"/>
      <x:c r="D16" s="38"/>
      <x:c r="E16" s="38"/>
      <x:c r="F16" s="38"/>
      <x:c r="G16" s="38"/>
      <x:c r="H16" s="38"/>
      <x:c r="I16" s="92"/>
      <x:c r="J16" s="96"/>
      <x:c r="K16" s="96"/>
      <x:c r="L16" s="92"/>
      <x:c r="M16" s="38"/>
      <x:c r="N16" s="38"/>
      <x:c r="O16" s="100" t="str">
        <x:f>IF(OR(B16="",I16="",J16=""),"",SUMIFS(Buchungen!$D$9:$D$308,Buchungen!$B$9:$B$308,A16,Buchungen!$C$9:$C$308,"Zahlung",Buchungen!$E$9:$E$308,"Gebucht",Buchungen!$I$9:$I$308,"OK"))</x:f>
      </x:c>
      <x:c r="P16" s="100" t="str">
        <x:f>IF(OR(B16="",I16="",J16=""),"",SUMIFS(Buchungen!$H$9:$H$308,Buchungen!$B$9:$B$308,A16,Buchungen!$C$9:$C$308,"Zinsen")+SUMIFS(Buchungen!$H$9:$H$308,Buchungen!$B$9:$B$308,A16,Buchungen!$C$9:$C$308,"Gebühren")+SUMIFS(Buchungen!$H$9:$H$308,Buchungen!$B$9:$B$308,A16,Buchungen!$C$9:$C$308,"Sonstige Erhöhung"))</x:f>
      </x:c>
      <x:c r="Q16" s="100" t="str">
        <x:f>IF(OR(B16="",I16="",J16=""),"",SUMIFS(Buchungen!$H$9:$H$308,Buchungen!$B$9:$B$308,A16,Buchungen!$C$9:$C$308,"Korrektur +")+SUMIFS(Buchungen!$H$9:$H$308,Buchungen!$B$9:$B$308,A16,Buchungen!$C$9:$C$308,"Korrektur -"))</x:f>
      </x:c>
      <x:c r="R16" s="100" t="str">
        <x:f>IF(OR(B16="",I16="",J16=""),"",J16-O16+P16+Q16)</x:f>
      </x:c>
      <x:c r="S16" s="100" t="str">
        <x:f>IF(R16="","",MAX(0,R16))</x:f>
      </x:c>
      <x:c r="T16" s="30" t="str">
        <x:f>IF(B16="","",IF(I16="","Stichtag fehlt",IF(OR(J16="",J16&lt;0),"Startsaldo prüfen",IF(R16&lt;0,"Überzahlung prüfen",IF(AND(H16="Erledigt",S16&gt;0),"Erledigt? Saldo offen",IF(AND(H16&lt;&gt;"Erledigt",S16=0),"Saldo ausgeglichen","OK"))))))</x:f>
      </x:c>
      <x:c r="U16" s="30" t="str">
        <x:f>IF(B16="","",IF(L16="","Keine Aktion erfasst",IF(S16&lt;=0,"Saldo prüfen",IF(L16&lt;TODAY(),"Termin prüfen: überfällig",IF(L16&lt;=TODAY()+14,"Innerhalb 14 Tage","Später")))))</x:f>
      </x:c>
      <x:c r="V16" s="104" t="str">
        <x:f>IF(OR(B16="",S16&lt;=0),"",COUNTIF($S$9:$S$108,"&gt;"&amp;S16)+COUNTIF($S$9:S16,S16))</x:f>
      </x:c>
      <x:c r="W16" s="30" t="str">
        <x:f>IF(B16="","",IF(OR(G16="",G16="Ungeprüft",G16="Strittig"),"Prüfstatus beachten",IF(AND(K16&gt;0,S16&gt;0,K16&gt;S16),"Monatsrate &gt; Rest","")))</x:f>
      </x:c>
    </x:row>
    <x:row r="17" ht="23" customHeight="1">
      <x:c r="A17" s="24" t="str">
        <x:v>NG-009</x:v>
      </x:c>
      <x:c r="B17" s="38"/>
      <x:c r="C17" s="38"/>
      <x:c r="D17" s="38"/>
      <x:c r="E17" s="38"/>
      <x:c r="F17" s="38"/>
      <x:c r="G17" s="38"/>
      <x:c r="H17" s="38"/>
      <x:c r="I17" s="92"/>
      <x:c r="J17" s="96"/>
      <x:c r="K17" s="96"/>
      <x:c r="L17" s="92"/>
      <x:c r="M17" s="38"/>
      <x:c r="N17" s="38"/>
      <x:c r="O17" s="100" t="str">
        <x:f>IF(OR(B17="",I17="",J17=""),"",SUMIFS(Buchungen!$D$9:$D$308,Buchungen!$B$9:$B$308,A17,Buchungen!$C$9:$C$308,"Zahlung",Buchungen!$E$9:$E$308,"Gebucht",Buchungen!$I$9:$I$308,"OK"))</x:f>
      </x:c>
      <x:c r="P17" s="100" t="str">
        <x:f>IF(OR(B17="",I17="",J17=""),"",SUMIFS(Buchungen!$H$9:$H$308,Buchungen!$B$9:$B$308,A17,Buchungen!$C$9:$C$308,"Zinsen")+SUMIFS(Buchungen!$H$9:$H$308,Buchungen!$B$9:$B$308,A17,Buchungen!$C$9:$C$308,"Gebühren")+SUMIFS(Buchungen!$H$9:$H$308,Buchungen!$B$9:$B$308,A17,Buchungen!$C$9:$C$308,"Sonstige Erhöhung"))</x:f>
      </x:c>
      <x:c r="Q17" s="100" t="str">
        <x:f>IF(OR(B17="",I17="",J17=""),"",SUMIFS(Buchungen!$H$9:$H$308,Buchungen!$B$9:$B$308,A17,Buchungen!$C$9:$C$308,"Korrektur +")+SUMIFS(Buchungen!$H$9:$H$308,Buchungen!$B$9:$B$308,A17,Buchungen!$C$9:$C$308,"Korrektur -"))</x:f>
      </x:c>
      <x:c r="R17" s="100" t="str">
        <x:f>IF(OR(B17="",I17="",J17=""),"",J17-O17+P17+Q17)</x:f>
      </x:c>
      <x:c r="S17" s="100" t="str">
        <x:f>IF(R17="","",MAX(0,R17))</x:f>
      </x:c>
      <x:c r="T17" s="30" t="str">
        <x:f>IF(B17="","",IF(I17="","Stichtag fehlt",IF(OR(J17="",J17&lt;0),"Startsaldo prüfen",IF(R17&lt;0,"Überzahlung prüfen",IF(AND(H17="Erledigt",S17&gt;0),"Erledigt? Saldo offen",IF(AND(H17&lt;&gt;"Erledigt",S17=0),"Saldo ausgeglichen","OK"))))))</x:f>
      </x:c>
      <x:c r="U17" s="30" t="str">
        <x:f>IF(B17="","",IF(L17="","Keine Aktion erfasst",IF(S17&lt;=0,"Saldo prüfen",IF(L17&lt;TODAY(),"Termin prüfen: überfällig",IF(L17&lt;=TODAY()+14,"Innerhalb 14 Tage","Später")))))</x:f>
      </x:c>
      <x:c r="V17" s="104" t="str">
        <x:f>IF(OR(B17="",S17&lt;=0),"",COUNTIF($S$9:$S$108,"&gt;"&amp;S17)+COUNTIF($S$9:S17,S17))</x:f>
      </x:c>
      <x:c r="W17" s="30" t="str">
        <x:f>IF(B17="","",IF(OR(G17="",G17="Ungeprüft",G17="Strittig"),"Prüfstatus beachten",IF(AND(K17&gt;0,S17&gt;0,K17&gt;S17),"Monatsrate &gt; Rest","")))</x:f>
      </x:c>
    </x:row>
    <x:row r="18" ht="23" customHeight="1">
      <x:c r="A18" s="24" t="str">
        <x:v>NG-010</x:v>
      </x:c>
      <x:c r="B18" s="38"/>
      <x:c r="C18" s="38"/>
      <x:c r="D18" s="38"/>
      <x:c r="E18" s="38"/>
      <x:c r="F18" s="38"/>
      <x:c r="G18" s="38"/>
      <x:c r="H18" s="38"/>
      <x:c r="I18" s="92"/>
      <x:c r="J18" s="96"/>
      <x:c r="K18" s="96"/>
      <x:c r="L18" s="92"/>
      <x:c r="M18" s="38"/>
      <x:c r="N18" s="38"/>
      <x:c r="O18" s="100" t="str">
        <x:f>IF(OR(B18="",I18="",J18=""),"",SUMIFS(Buchungen!$D$9:$D$308,Buchungen!$B$9:$B$308,A18,Buchungen!$C$9:$C$308,"Zahlung",Buchungen!$E$9:$E$308,"Gebucht",Buchungen!$I$9:$I$308,"OK"))</x:f>
      </x:c>
      <x:c r="P18" s="100" t="str">
        <x:f>IF(OR(B18="",I18="",J18=""),"",SUMIFS(Buchungen!$H$9:$H$308,Buchungen!$B$9:$B$308,A18,Buchungen!$C$9:$C$308,"Zinsen")+SUMIFS(Buchungen!$H$9:$H$308,Buchungen!$B$9:$B$308,A18,Buchungen!$C$9:$C$308,"Gebühren")+SUMIFS(Buchungen!$H$9:$H$308,Buchungen!$B$9:$B$308,A18,Buchungen!$C$9:$C$308,"Sonstige Erhöhung"))</x:f>
      </x:c>
      <x:c r="Q18" s="100" t="str">
        <x:f>IF(OR(B18="",I18="",J18=""),"",SUMIFS(Buchungen!$H$9:$H$308,Buchungen!$B$9:$B$308,A18,Buchungen!$C$9:$C$308,"Korrektur +")+SUMIFS(Buchungen!$H$9:$H$308,Buchungen!$B$9:$B$308,A18,Buchungen!$C$9:$C$308,"Korrektur -"))</x:f>
      </x:c>
      <x:c r="R18" s="100" t="str">
        <x:f>IF(OR(B18="",I18="",J18=""),"",J18-O18+P18+Q18)</x:f>
      </x:c>
      <x:c r="S18" s="100" t="str">
        <x:f>IF(R18="","",MAX(0,R18))</x:f>
      </x:c>
      <x:c r="T18" s="30" t="str">
        <x:f>IF(B18="","",IF(I18="","Stichtag fehlt",IF(OR(J18="",J18&lt;0),"Startsaldo prüfen",IF(R18&lt;0,"Überzahlung prüfen",IF(AND(H18="Erledigt",S18&gt;0),"Erledigt? Saldo offen",IF(AND(H18&lt;&gt;"Erledigt",S18=0),"Saldo ausgeglichen","OK"))))))</x:f>
      </x:c>
      <x:c r="U18" s="30" t="str">
        <x:f>IF(B18="","",IF(L18="","Keine Aktion erfasst",IF(S18&lt;=0,"Saldo prüfen",IF(L18&lt;TODAY(),"Termin prüfen: überfällig",IF(L18&lt;=TODAY()+14,"Innerhalb 14 Tage","Später")))))</x:f>
      </x:c>
      <x:c r="V18" s="104" t="str">
        <x:f>IF(OR(B18="",S18&lt;=0),"",COUNTIF($S$9:$S$108,"&gt;"&amp;S18)+COUNTIF($S$9:S18,S18))</x:f>
      </x:c>
      <x:c r="W18" s="30" t="str">
        <x:f>IF(B18="","",IF(OR(G18="",G18="Ungeprüft",G18="Strittig"),"Prüfstatus beachten",IF(AND(K18&gt;0,S18&gt;0,K18&gt;S18),"Monatsrate &gt; Rest","")))</x:f>
      </x:c>
    </x:row>
    <x:row r="19" ht="23" customHeight="1">
      <x:c r="A19" s="24" t="str">
        <x:v>NG-011</x:v>
      </x:c>
      <x:c r="B19" s="38"/>
      <x:c r="C19" s="38"/>
      <x:c r="D19" s="38"/>
      <x:c r="E19" s="38"/>
      <x:c r="F19" s="38"/>
      <x:c r="G19" s="38"/>
      <x:c r="H19" s="38"/>
      <x:c r="I19" s="92"/>
      <x:c r="J19" s="96"/>
      <x:c r="K19" s="96"/>
      <x:c r="L19" s="92"/>
      <x:c r="M19" s="38"/>
      <x:c r="N19" s="38"/>
      <x:c r="O19" s="100" t="str">
        <x:f>IF(OR(B19="",I19="",J19=""),"",SUMIFS(Buchungen!$D$9:$D$308,Buchungen!$B$9:$B$308,A19,Buchungen!$C$9:$C$308,"Zahlung",Buchungen!$E$9:$E$308,"Gebucht",Buchungen!$I$9:$I$308,"OK"))</x:f>
      </x:c>
      <x:c r="P19" s="100" t="str">
        <x:f>IF(OR(B19="",I19="",J19=""),"",SUMIFS(Buchungen!$H$9:$H$308,Buchungen!$B$9:$B$308,A19,Buchungen!$C$9:$C$308,"Zinsen")+SUMIFS(Buchungen!$H$9:$H$308,Buchungen!$B$9:$B$308,A19,Buchungen!$C$9:$C$308,"Gebühren")+SUMIFS(Buchungen!$H$9:$H$308,Buchungen!$B$9:$B$308,A19,Buchungen!$C$9:$C$308,"Sonstige Erhöhung"))</x:f>
      </x:c>
      <x:c r="Q19" s="100" t="str">
        <x:f>IF(OR(B19="",I19="",J19=""),"",SUMIFS(Buchungen!$H$9:$H$308,Buchungen!$B$9:$B$308,A19,Buchungen!$C$9:$C$308,"Korrektur +")+SUMIFS(Buchungen!$H$9:$H$308,Buchungen!$B$9:$B$308,A19,Buchungen!$C$9:$C$308,"Korrektur -"))</x:f>
      </x:c>
      <x:c r="R19" s="100" t="str">
        <x:f>IF(OR(B19="",I19="",J19=""),"",J19-O19+P19+Q19)</x:f>
      </x:c>
      <x:c r="S19" s="100" t="str">
        <x:f>IF(R19="","",MAX(0,R19))</x:f>
      </x:c>
      <x:c r="T19" s="30" t="str">
        <x:f>IF(B19="","",IF(I19="","Stichtag fehlt",IF(OR(J19="",J19&lt;0),"Startsaldo prüfen",IF(R19&lt;0,"Überzahlung prüfen",IF(AND(H19="Erledigt",S19&gt;0),"Erledigt? Saldo offen",IF(AND(H19&lt;&gt;"Erledigt",S19=0),"Saldo ausgeglichen","OK"))))))</x:f>
      </x:c>
      <x:c r="U19" s="30" t="str">
        <x:f>IF(B19="","",IF(L19="","Keine Aktion erfasst",IF(S19&lt;=0,"Saldo prüfen",IF(L19&lt;TODAY(),"Termin prüfen: überfällig",IF(L19&lt;=TODAY()+14,"Innerhalb 14 Tage","Später")))))</x:f>
      </x:c>
      <x:c r="V19" s="104" t="str">
        <x:f>IF(OR(B19="",S19&lt;=0),"",COUNTIF($S$9:$S$108,"&gt;"&amp;S19)+COUNTIF($S$9:S19,S19))</x:f>
      </x:c>
      <x:c r="W19" s="30" t="str">
        <x:f>IF(B19="","",IF(OR(G19="",G19="Ungeprüft",G19="Strittig"),"Prüfstatus beachten",IF(AND(K19&gt;0,S19&gt;0,K19&gt;S19),"Monatsrate &gt; Rest","")))</x:f>
      </x:c>
    </x:row>
    <x:row r="20" ht="23" customHeight="1">
      <x:c r="A20" s="24" t="str">
        <x:v>NG-012</x:v>
      </x:c>
      <x:c r="B20" s="38"/>
      <x:c r="C20" s="38"/>
      <x:c r="D20" s="38"/>
      <x:c r="E20" s="38"/>
      <x:c r="F20" s="38"/>
      <x:c r="G20" s="38"/>
      <x:c r="H20" s="38"/>
      <x:c r="I20" s="92"/>
      <x:c r="J20" s="96"/>
      <x:c r="K20" s="96"/>
      <x:c r="L20" s="92"/>
      <x:c r="M20" s="38"/>
      <x:c r="N20" s="38"/>
      <x:c r="O20" s="100" t="str">
        <x:f>IF(OR(B20="",I20="",J20=""),"",SUMIFS(Buchungen!$D$9:$D$308,Buchungen!$B$9:$B$308,A20,Buchungen!$C$9:$C$308,"Zahlung",Buchungen!$E$9:$E$308,"Gebucht",Buchungen!$I$9:$I$308,"OK"))</x:f>
      </x:c>
      <x:c r="P20" s="100" t="str">
        <x:f>IF(OR(B20="",I20="",J20=""),"",SUMIFS(Buchungen!$H$9:$H$308,Buchungen!$B$9:$B$308,A20,Buchungen!$C$9:$C$308,"Zinsen")+SUMIFS(Buchungen!$H$9:$H$308,Buchungen!$B$9:$B$308,A20,Buchungen!$C$9:$C$308,"Gebühren")+SUMIFS(Buchungen!$H$9:$H$308,Buchungen!$B$9:$B$308,A20,Buchungen!$C$9:$C$308,"Sonstige Erhöhung"))</x:f>
      </x:c>
      <x:c r="Q20" s="100" t="str">
        <x:f>IF(OR(B20="",I20="",J20=""),"",SUMIFS(Buchungen!$H$9:$H$308,Buchungen!$B$9:$B$308,A20,Buchungen!$C$9:$C$308,"Korrektur +")+SUMIFS(Buchungen!$H$9:$H$308,Buchungen!$B$9:$B$308,A20,Buchungen!$C$9:$C$308,"Korrektur -"))</x:f>
      </x:c>
      <x:c r="R20" s="100" t="str">
        <x:f>IF(OR(B20="",I20="",J20=""),"",J20-O20+P20+Q20)</x:f>
      </x:c>
      <x:c r="S20" s="100" t="str">
        <x:f>IF(R20="","",MAX(0,R20))</x:f>
      </x:c>
      <x:c r="T20" s="30" t="str">
        <x:f>IF(B20="","",IF(I20="","Stichtag fehlt",IF(OR(J20="",J20&lt;0),"Startsaldo prüfen",IF(R20&lt;0,"Überzahlung prüfen",IF(AND(H20="Erledigt",S20&gt;0),"Erledigt? Saldo offen",IF(AND(H20&lt;&gt;"Erledigt",S20=0),"Saldo ausgeglichen","OK"))))))</x:f>
      </x:c>
      <x:c r="U20" s="30" t="str">
        <x:f>IF(B20="","",IF(L20="","Keine Aktion erfasst",IF(S20&lt;=0,"Saldo prüfen",IF(L20&lt;TODAY(),"Termin prüfen: überfällig",IF(L20&lt;=TODAY()+14,"Innerhalb 14 Tage","Später")))))</x:f>
      </x:c>
      <x:c r="V20" s="104" t="str">
        <x:f>IF(OR(B20="",S20&lt;=0),"",COUNTIF($S$9:$S$108,"&gt;"&amp;S20)+COUNTIF($S$9:S20,S20))</x:f>
      </x:c>
      <x:c r="W20" s="30" t="str">
        <x:f>IF(B20="","",IF(OR(G20="",G20="Ungeprüft",G20="Strittig"),"Prüfstatus beachten",IF(AND(K20&gt;0,S20&gt;0,K20&gt;S20),"Monatsrate &gt; Rest","")))</x:f>
      </x:c>
    </x:row>
    <x:row r="21" ht="23" customHeight="1">
      <x:c r="A21" s="24" t="str">
        <x:v>NG-013</x:v>
      </x:c>
      <x:c r="B21" s="38"/>
      <x:c r="C21" s="38"/>
      <x:c r="D21" s="38"/>
      <x:c r="E21" s="38"/>
      <x:c r="F21" s="38"/>
      <x:c r="G21" s="38"/>
      <x:c r="H21" s="38"/>
      <x:c r="I21" s="92"/>
      <x:c r="J21" s="96"/>
      <x:c r="K21" s="96"/>
      <x:c r="L21" s="92"/>
      <x:c r="M21" s="38"/>
      <x:c r="N21" s="38"/>
      <x:c r="O21" s="100" t="str">
        <x:f>IF(OR(B21="",I21="",J21=""),"",SUMIFS(Buchungen!$D$9:$D$308,Buchungen!$B$9:$B$308,A21,Buchungen!$C$9:$C$308,"Zahlung",Buchungen!$E$9:$E$308,"Gebucht",Buchungen!$I$9:$I$308,"OK"))</x:f>
      </x:c>
      <x:c r="P21" s="100" t="str">
        <x:f>IF(OR(B21="",I21="",J21=""),"",SUMIFS(Buchungen!$H$9:$H$308,Buchungen!$B$9:$B$308,A21,Buchungen!$C$9:$C$308,"Zinsen")+SUMIFS(Buchungen!$H$9:$H$308,Buchungen!$B$9:$B$308,A21,Buchungen!$C$9:$C$308,"Gebühren")+SUMIFS(Buchungen!$H$9:$H$308,Buchungen!$B$9:$B$308,A21,Buchungen!$C$9:$C$308,"Sonstige Erhöhung"))</x:f>
      </x:c>
      <x:c r="Q21" s="100" t="str">
        <x:f>IF(OR(B21="",I21="",J21=""),"",SUMIFS(Buchungen!$H$9:$H$308,Buchungen!$B$9:$B$308,A21,Buchungen!$C$9:$C$308,"Korrektur +")+SUMIFS(Buchungen!$H$9:$H$308,Buchungen!$B$9:$B$308,A21,Buchungen!$C$9:$C$308,"Korrektur -"))</x:f>
      </x:c>
      <x:c r="R21" s="100" t="str">
        <x:f>IF(OR(B21="",I21="",J21=""),"",J21-O21+P21+Q21)</x:f>
      </x:c>
      <x:c r="S21" s="100" t="str">
        <x:f>IF(R21="","",MAX(0,R21))</x:f>
      </x:c>
      <x:c r="T21" s="30" t="str">
        <x:f>IF(B21="","",IF(I21="","Stichtag fehlt",IF(OR(J21="",J21&lt;0),"Startsaldo prüfen",IF(R21&lt;0,"Überzahlung prüfen",IF(AND(H21="Erledigt",S21&gt;0),"Erledigt? Saldo offen",IF(AND(H21&lt;&gt;"Erledigt",S21=0),"Saldo ausgeglichen","OK"))))))</x:f>
      </x:c>
      <x:c r="U21" s="30" t="str">
        <x:f>IF(B21="","",IF(L21="","Keine Aktion erfasst",IF(S21&lt;=0,"Saldo prüfen",IF(L21&lt;TODAY(),"Termin prüfen: überfällig",IF(L21&lt;=TODAY()+14,"Innerhalb 14 Tage","Später")))))</x:f>
      </x:c>
      <x:c r="V21" s="104" t="str">
        <x:f>IF(OR(B21="",S21&lt;=0),"",COUNTIF($S$9:$S$108,"&gt;"&amp;S21)+COUNTIF($S$9:S21,S21))</x:f>
      </x:c>
      <x:c r="W21" s="30" t="str">
        <x:f>IF(B21="","",IF(OR(G21="",G21="Ungeprüft",G21="Strittig"),"Prüfstatus beachten",IF(AND(K21&gt;0,S21&gt;0,K21&gt;S21),"Monatsrate &gt; Rest","")))</x:f>
      </x:c>
    </x:row>
    <x:row r="22" ht="23" customHeight="1">
      <x:c r="A22" s="24" t="str">
        <x:v>NG-014</x:v>
      </x:c>
      <x:c r="B22" s="38"/>
      <x:c r="C22" s="38"/>
      <x:c r="D22" s="38"/>
      <x:c r="E22" s="38"/>
      <x:c r="F22" s="38"/>
      <x:c r="G22" s="38"/>
      <x:c r="H22" s="38"/>
      <x:c r="I22" s="92"/>
      <x:c r="J22" s="96"/>
      <x:c r="K22" s="96"/>
      <x:c r="L22" s="92"/>
      <x:c r="M22" s="38"/>
      <x:c r="N22" s="38"/>
      <x:c r="O22" s="100" t="str">
        <x:f>IF(OR(B22="",I22="",J22=""),"",SUMIFS(Buchungen!$D$9:$D$308,Buchungen!$B$9:$B$308,A22,Buchungen!$C$9:$C$308,"Zahlung",Buchungen!$E$9:$E$308,"Gebucht",Buchungen!$I$9:$I$308,"OK"))</x:f>
      </x:c>
      <x:c r="P22" s="100" t="str">
        <x:f>IF(OR(B22="",I22="",J22=""),"",SUMIFS(Buchungen!$H$9:$H$308,Buchungen!$B$9:$B$308,A22,Buchungen!$C$9:$C$308,"Zinsen")+SUMIFS(Buchungen!$H$9:$H$308,Buchungen!$B$9:$B$308,A22,Buchungen!$C$9:$C$308,"Gebühren")+SUMIFS(Buchungen!$H$9:$H$308,Buchungen!$B$9:$B$308,A22,Buchungen!$C$9:$C$308,"Sonstige Erhöhung"))</x:f>
      </x:c>
      <x:c r="Q22" s="100" t="str">
        <x:f>IF(OR(B22="",I22="",J22=""),"",SUMIFS(Buchungen!$H$9:$H$308,Buchungen!$B$9:$B$308,A22,Buchungen!$C$9:$C$308,"Korrektur +")+SUMIFS(Buchungen!$H$9:$H$308,Buchungen!$B$9:$B$308,A22,Buchungen!$C$9:$C$308,"Korrektur -"))</x:f>
      </x:c>
      <x:c r="R22" s="100" t="str">
        <x:f>IF(OR(B22="",I22="",J22=""),"",J22-O22+P22+Q22)</x:f>
      </x:c>
      <x:c r="S22" s="100" t="str">
        <x:f>IF(R22="","",MAX(0,R22))</x:f>
      </x:c>
      <x:c r="T22" s="30" t="str">
        <x:f>IF(B22="","",IF(I22="","Stichtag fehlt",IF(OR(J22="",J22&lt;0),"Startsaldo prüfen",IF(R22&lt;0,"Überzahlung prüfen",IF(AND(H22="Erledigt",S22&gt;0),"Erledigt? Saldo offen",IF(AND(H22&lt;&gt;"Erledigt",S22=0),"Saldo ausgeglichen","OK"))))))</x:f>
      </x:c>
      <x:c r="U22" s="30" t="str">
        <x:f>IF(B22="","",IF(L22="","Keine Aktion erfasst",IF(S22&lt;=0,"Saldo prüfen",IF(L22&lt;TODAY(),"Termin prüfen: überfällig",IF(L22&lt;=TODAY()+14,"Innerhalb 14 Tage","Später")))))</x:f>
      </x:c>
      <x:c r="V22" s="104" t="str">
        <x:f>IF(OR(B22="",S22&lt;=0),"",COUNTIF($S$9:$S$108,"&gt;"&amp;S22)+COUNTIF($S$9:S22,S22))</x:f>
      </x:c>
      <x:c r="W22" s="30" t="str">
        <x:f>IF(B22="","",IF(OR(G22="",G22="Ungeprüft",G22="Strittig"),"Prüfstatus beachten",IF(AND(K22&gt;0,S22&gt;0,K22&gt;S22),"Monatsrate &gt; Rest","")))</x:f>
      </x:c>
    </x:row>
    <x:row r="23" ht="23" customHeight="1">
      <x:c r="A23" s="24" t="str">
        <x:v>NG-015</x:v>
      </x:c>
      <x:c r="B23" s="38"/>
      <x:c r="C23" s="38"/>
      <x:c r="D23" s="38"/>
      <x:c r="E23" s="38"/>
      <x:c r="F23" s="38"/>
      <x:c r="G23" s="38"/>
      <x:c r="H23" s="38"/>
      <x:c r="I23" s="92"/>
      <x:c r="J23" s="96"/>
      <x:c r="K23" s="96"/>
      <x:c r="L23" s="92"/>
      <x:c r="M23" s="38"/>
      <x:c r="N23" s="38"/>
      <x:c r="O23" s="100" t="str">
        <x:f>IF(OR(B23="",I23="",J23=""),"",SUMIFS(Buchungen!$D$9:$D$308,Buchungen!$B$9:$B$308,A23,Buchungen!$C$9:$C$308,"Zahlung",Buchungen!$E$9:$E$308,"Gebucht",Buchungen!$I$9:$I$308,"OK"))</x:f>
      </x:c>
      <x:c r="P23" s="100" t="str">
        <x:f>IF(OR(B23="",I23="",J23=""),"",SUMIFS(Buchungen!$H$9:$H$308,Buchungen!$B$9:$B$308,A23,Buchungen!$C$9:$C$308,"Zinsen")+SUMIFS(Buchungen!$H$9:$H$308,Buchungen!$B$9:$B$308,A23,Buchungen!$C$9:$C$308,"Gebühren")+SUMIFS(Buchungen!$H$9:$H$308,Buchungen!$B$9:$B$308,A23,Buchungen!$C$9:$C$308,"Sonstige Erhöhung"))</x:f>
      </x:c>
      <x:c r="Q23" s="100" t="str">
        <x:f>IF(OR(B23="",I23="",J23=""),"",SUMIFS(Buchungen!$H$9:$H$308,Buchungen!$B$9:$B$308,A23,Buchungen!$C$9:$C$308,"Korrektur +")+SUMIFS(Buchungen!$H$9:$H$308,Buchungen!$B$9:$B$308,A23,Buchungen!$C$9:$C$308,"Korrektur -"))</x:f>
      </x:c>
      <x:c r="R23" s="100" t="str">
        <x:f>IF(OR(B23="",I23="",J23=""),"",J23-O23+P23+Q23)</x:f>
      </x:c>
      <x:c r="S23" s="100" t="str">
        <x:f>IF(R23="","",MAX(0,R23))</x:f>
      </x:c>
      <x:c r="T23" s="30" t="str">
        <x:f>IF(B23="","",IF(I23="","Stichtag fehlt",IF(OR(J23="",J23&lt;0),"Startsaldo prüfen",IF(R23&lt;0,"Überzahlung prüfen",IF(AND(H23="Erledigt",S23&gt;0),"Erledigt? Saldo offen",IF(AND(H23&lt;&gt;"Erledigt",S23=0),"Saldo ausgeglichen","OK"))))))</x:f>
      </x:c>
      <x:c r="U23" s="30" t="str">
        <x:f>IF(B23="","",IF(L23="","Keine Aktion erfasst",IF(S23&lt;=0,"Saldo prüfen",IF(L23&lt;TODAY(),"Termin prüfen: überfällig",IF(L23&lt;=TODAY()+14,"Innerhalb 14 Tage","Später")))))</x:f>
      </x:c>
      <x:c r="V23" s="104" t="str">
        <x:f>IF(OR(B23="",S23&lt;=0),"",COUNTIF($S$9:$S$108,"&gt;"&amp;S23)+COUNTIF($S$9:S23,S23))</x:f>
      </x:c>
      <x:c r="W23" s="30" t="str">
        <x:f>IF(B23="","",IF(OR(G23="",G23="Ungeprüft",G23="Strittig"),"Prüfstatus beachten",IF(AND(K23&gt;0,S23&gt;0,K23&gt;S23),"Monatsrate &gt; Rest","")))</x:f>
      </x:c>
    </x:row>
    <x:row r="24" ht="23" customHeight="1">
      <x:c r="A24" s="24" t="str">
        <x:v>NG-016</x:v>
      </x:c>
      <x:c r="B24" s="38"/>
      <x:c r="C24" s="38"/>
      <x:c r="D24" s="38"/>
      <x:c r="E24" s="38"/>
      <x:c r="F24" s="38"/>
      <x:c r="G24" s="38"/>
      <x:c r="H24" s="38"/>
      <x:c r="I24" s="92"/>
      <x:c r="J24" s="96"/>
      <x:c r="K24" s="96"/>
      <x:c r="L24" s="92"/>
      <x:c r="M24" s="38"/>
      <x:c r="N24" s="38"/>
      <x:c r="O24" s="100" t="str">
        <x:f>IF(OR(B24="",I24="",J24=""),"",SUMIFS(Buchungen!$D$9:$D$308,Buchungen!$B$9:$B$308,A24,Buchungen!$C$9:$C$308,"Zahlung",Buchungen!$E$9:$E$308,"Gebucht",Buchungen!$I$9:$I$308,"OK"))</x:f>
      </x:c>
      <x:c r="P24" s="100" t="str">
        <x:f>IF(OR(B24="",I24="",J24=""),"",SUMIFS(Buchungen!$H$9:$H$308,Buchungen!$B$9:$B$308,A24,Buchungen!$C$9:$C$308,"Zinsen")+SUMIFS(Buchungen!$H$9:$H$308,Buchungen!$B$9:$B$308,A24,Buchungen!$C$9:$C$308,"Gebühren")+SUMIFS(Buchungen!$H$9:$H$308,Buchungen!$B$9:$B$308,A24,Buchungen!$C$9:$C$308,"Sonstige Erhöhung"))</x:f>
      </x:c>
      <x:c r="Q24" s="100" t="str">
        <x:f>IF(OR(B24="",I24="",J24=""),"",SUMIFS(Buchungen!$H$9:$H$308,Buchungen!$B$9:$B$308,A24,Buchungen!$C$9:$C$308,"Korrektur +")+SUMIFS(Buchungen!$H$9:$H$308,Buchungen!$B$9:$B$308,A24,Buchungen!$C$9:$C$308,"Korrektur -"))</x:f>
      </x:c>
      <x:c r="R24" s="100" t="str">
        <x:f>IF(OR(B24="",I24="",J24=""),"",J24-O24+P24+Q24)</x:f>
      </x:c>
      <x:c r="S24" s="100" t="str">
        <x:f>IF(R24="","",MAX(0,R24))</x:f>
      </x:c>
      <x:c r="T24" s="30" t="str">
        <x:f>IF(B24="","",IF(I24="","Stichtag fehlt",IF(OR(J24="",J24&lt;0),"Startsaldo prüfen",IF(R24&lt;0,"Überzahlung prüfen",IF(AND(H24="Erledigt",S24&gt;0),"Erledigt? Saldo offen",IF(AND(H24&lt;&gt;"Erledigt",S24=0),"Saldo ausgeglichen","OK"))))))</x:f>
      </x:c>
      <x:c r="U24" s="30" t="str">
        <x:f>IF(B24="","",IF(L24="","Keine Aktion erfasst",IF(S24&lt;=0,"Saldo prüfen",IF(L24&lt;TODAY(),"Termin prüfen: überfällig",IF(L24&lt;=TODAY()+14,"Innerhalb 14 Tage","Später")))))</x:f>
      </x:c>
      <x:c r="V24" s="104" t="str">
        <x:f>IF(OR(B24="",S24&lt;=0),"",COUNTIF($S$9:$S$108,"&gt;"&amp;S24)+COUNTIF($S$9:S24,S24))</x:f>
      </x:c>
      <x:c r="W24" s="30" t="str">
        <x:f>IF(B24="","",IF(OR(G24="",G24="Ungeprüft",G24="Strittig"),"Prüfstatus beachten",IF(AND(K24&gt;0,S24&gt;0,K24&gt;S24),"Monatsrate &gt; Rest","")))</x:f>
      </x:c>
    </x:row>
    <x:row r="25" ht="23" customHeight="1">
      <x:c r="A25" s="24" t="str">
        <x:v>NG-017</x:v>
      </x:c>
      <x:c r="B25" s="38"/>
      <x:c r="C25" s="38"/>
      <x:c r="D25" s="38"/>
      <x:c r="E25" s="38"/>
      <x:c r="F25" s="38"/>
      <x:c r="G25" s="38"/>
      <x:c r="H25" s="38"/>
      <x:c r="I25" s="92"/>
      <x:c r="J25" s="96"/>
      <x:c r="K25" s="96"/>
      <x:c r="L25" s="92"/>
      <x:c r="M25" s="38"/>
      <x:c r="N25" s="38"/>
      <x:c r="O25" s="100" t="str">
        <x:f>IF(OR(B25="",I25="",J25=""),"",SUMIFS(Buchungen!$D$9:$D$308,Buchungen!$B$9:$B$308,A25,Buchungen!$C$9:$C$308,"Zahlung",Buchungen!$E$9:$E$308,"Gebucht",Buchungen!$I$9:$I$308,"OK"))</x:f>
      </x:c>
      <x:c r="P25" s="100" t="str">
        <x:f>IF(OR(B25="",I25="",J25=""),"",SUMIFS(Buchungen!$H$9:$H$308,Buchungen!$B$9:$B$308,A25,Buchungen!$C$9:$C$308,"Zinsen")+SUMIFS(Buchungen!$H$9:$H$308,Buchungen!$B$9:$B$308,A25,Buchungen!$C$9:$C$308,"Gebühren")+SUMIFS(Buchungen!$H$9:$H$308,Buchungen!$B$9:$B$308,A25,Buchungen!$C$9:$C$308,"Sonstige Erhöhung"))</x:f>
      </x:c>
      <x:c r="Q25" s="100" t="str">
        <x:f>IF(OR(B25="",I25="",J25=""),"",SUMIFS(Buchungen!$H$9:$H$308,Buchungen!$B$9:$B$308,A25,Buchungen!$C$9:$C$308,"Korrektur +")+SUMIFS(Buchungen!$H$9:$H$308,Buchungen!$B$9:$B$308,A25,Buchungen!$C$9:$C$308,"Korrektur -"))</x:f>
      </x:c>
      <x:c r="R25" s="100" t="str">
        <x:f>IF(OR(B25="",I25="",J25=""),"",J25-O25+P25+Q25)</x:f>
      </x:c>
      <x:c r="S25" s="100" t="str">
        <x:f>IF(R25="","",MAX(0,R25))</x:f>
      </x:c>
      <x:c r="T25" s="30" t="str">
        <x:f>IF(B25="","",IF(I25="","Stichtag fehlt",IF(OR(J25="",J25&lt;0),"Startsaldo prüfen",IF(R25&lt;0,"Überzahlung prüfen",IF(AND(H25="Erledigt",S25&gt;0),"Erledigt? Saldo offen",IF(AND(H25&lt;&gt;"Erledigt",S25=0),"Saldo ausgeglichen","OK"))))))</x:f>
      </x:c>
      <x:c r="U25" s="30" t="str">
        <x:f>IF(B25="","",IF(L25="","Keine Aktion erfasst",IF(S25&lt;=0,"Saldo prüfen",IF(L25&lt;TODAY(),"Termin prüfen: überfällig",IF(L25&lt;=TODAY()+14,"Innerhalb 14 Tage","Später")))))</x:f>
      </x:c>
      <x:c r="V25" s="104" t="str">
        <x:f>IF(OR(B25="",S25&lt;=0),"",COUNTIF($S$9:$S$108,"&gt;"&amp;S25)+COUNTIF($S$9:S25,S25))</x:f>
      </x:c>
      <x:c r="W25" s="30" t="str">
        <x:f>IF(B25="","",IF(OR(G25="",G25="Ungeprüft",G25="Strittig"),"Prüfstatus beachten",IF(AND(K25&gt;0,S25&gt;0,K25&gt;S25),"Monatsrate &gt; Rest","")))</x:f>
      </x:c>
    </x:row>
    <x:row r="26" ht="23" customHeight="1">
      <x:c r="A26" s="24" t="str">
        <x:v>NG-018</x:v>
      </x:c>
      <x:c r="B26" s="38"/>
      <x:c r="C26" s="38"/>
      <x:c r="D26" s="38"/>
      <x:c r="E26" s="38"/>
      <x:c r="F26" s="38"/>
      <x:c r="G26" s="38"/>
      <x:c r="H26" s="38"/>
      <x:c r="I26" s="92"/>
      <x:c r="J26" s="96"/>
      <x:c r="K26" s="96"/>
      <x:c r="L26" s="92"/>
      <x:c r="M26" s="38"/>
      <x:c r="N26" s="38"/>
      <x:c r="O26" s="100" t="str">
        <x:f>IF(OR(B26="",I26="",J26=""),"",SUMIFS(Buchungen!$D$9:$D$308,Buchungen!$B$9:$B$308,A26,Buchungen!$C$9:$C$308,"Zahlung",Buchungen!$E$9:$E$308,"Gebucht",Buchungen!$I$9:$I$308,"OK"))</x:f>
      </x:c>
      <x:c r="P26" s="100" t="str">
        <x:f>IF(OR(B26="",I26="",J26=""),"",SUMIFS(Buchungen!$H$9:$H$308,Buchungen!$B$9:$B$308,A26,Buchungen!$C$9:$C$308,"Zinsen")+SUMIFS(Buchungen!$H$9:$H$308,Buchungen!$B$9:$B$308,A26,Buchungen!$C$9:$C$308,"Gebühren")+SUMIFS(Buchungen!$H$9:$H$308,Buchungen!$B$9:$B$308,A26,Buchungen!$C$9:$C$308,"Sonstige Erhöhung"))</x:f>
      </x:c>
      <x:c r="Q26" s="100" t="str">
        <x:f>IF(OR(B26="",I26="",J26=""),"",SUMIFS(Buchungen!$H$9:$H$308,Buchungen!$B$9:$B$308,A26,Buchungen!$C$9:$C$308,"Korrektur +")+SUMIFS(Buchungen!$H$9:$H$308,Buchungen!$B$9:$B$308,A26,Buchungen!$C$9:$C$308,"Korrektur -"))</x:f>
      </x:c>
      <x:c r="R26" s="100" t="str">
        <x:f>IF(OR(B26="",I26="",J26=""),"",J26-O26+P26+Q26)</x:f>
      </x:c>
      <x:c r="S26" s="100" t="str">
        <x:f>IF(R26="","",MAX(0,R26))</x:f>
      </x:c>
      <x:c r="T26" s="30" t="str">
        <x:f>IF(B26="","",IF(I26="","Stichtag fehlt",IF(OR(J26="",J26&lt;0),"Startsaldo prüfen",IF(R26&lt;0,"Überzahlung prüfen",IF(AND(H26="Erledigt",S26&gt;0),"Erledigt? Saldo offen",IF(AND(H26&lt;&gt;"Erledigt",S26=0),"Saldo ausgeglichen","OK"))))))</x:f>
      </x:c>
      <x:c r="U26" s="30" t="str">
        <x:f>IF(B26="","",IF(L26="","Keine Aktion erfasst",IF(S26&lt;=0,"Saldo prüfen",IF(L26&lt;TODAY(),"Termin prüfen: überfällig",IF(L26&lt;=TODAY()+14,"Innerhalb 14 Tage","Später")))))</x:f>
      </x:c>
      <x:c r="V26" s="104" t="str">
        <x:f>IF(OR(B26="",S26&lt;=0),"",COUNTIF($S$9:$S$108,"&gt;"&amp;S26)+COUNTIF($S$9:S26,S26))</x:f>
      </x:c>
      <x:c r="W26" s="30" t="str">
        <x:f>IF(B26="","",IF(OR(G26="",G26="Ungeprüft",G26="Strittig"),"Prüfstatus beachten",IF(AND(K26&gt;0,S26&gt;0,K26&gt;S26),"Monatsrate &gt; Rest","")))</x:f>
      </x:c>
    </x:row>
    <x:row r="27" ht="23" customHeight="1">
      <x:c r="A27" s="24" t="str">
        <x:v>NG-019</x:v>
      </x:c>
      <x:c r="B27" s="38"/>
      <x:c r="C27" s="38"/>
      <x:c r="D27" s="38"/>
      <x:c r="E27" s="38"/>
      <x:c r="F27" s="38"/>
      <x:c r="G27" s="38"/>
      <x:c r="H27" s="38"/>
      <x:c r="I27" s="92"/>
      <x:c r="J27" s="96"/>
      <x:c r="K27" s="96"/>
      <x:c r="L27" s="92"/>
      <x:c r="M27" s="38"/>
      <x:c r="N27" s="38"/>
      <x:c r="O27" s="100" t="str">
        <x:f>IF(OR(B27="",I27="",J27=""),"",SUMIFS(Buchungen!$D$9:$D$308,Buchungen!$B$9:$B$308,A27,Buchungen!$C$9:$C$308,"Zahlung",Buchungen!$E$9:$E$308,"Gebucht",Buchungen!$I$9:$I$308,"OK"))</x:f>
      </x:c>
      <x:c r="P27" s="100" t="str">
        <x:f>IF(OR(B27="",I27="",J27=""),"",SUMIFS(Buchungen!$H$9:$H$308,Buchungen!$B$9:$B$308,A27,Buchungen!$C$9:$C$308,"Zinsen")+SUMIFS(Buchungen!$H$9:$H$308,Buchungen!$B$9:$B$308,A27,Buchungen!$C$9:$C$308,"Gebühren")+SUMIFS(Buchungen!$H$9:$H$308,Buchungen!$B$9:$B$308,A27,Buchungen!$C$9:$C$308,"Sonstige Erhöhung"))</x:f>
      </x:c>
      <x:c r="Q27" s="100" t="str">
        <x:f>IF(OR(B27="",I27="",J27=""),"",SUMIFS(Buchungen!$H$9:$H$308,Buchungen!$B$9:$B$308,A27,Buchungen!$C$9:$C$308,"Korrektur +")+SUMIFS(Buchungen!$H$9:$H$308,Buchungen!$B$9:$B$308,A27,Buchungen!$C$9:$C$308,"Korrektur -"))</x:f>
      </x:c>
      <x:c r="R27" s="100" t="str">
        <x:f>IF(OR(B27="",I27="",J27=""),"",J27-O27+P27+Q27)</x:f>
      </x:c>
      <x:c r="S27" s="100" t="str">
        <x:f>IF(R27="","",MAX(0,R27))</x:f>
      </x:c>
      <x:c r="T27" s="30" t="str">
        <x:f>IF(B27="","",IF(I27="","Stichtag fehlt",IF(OR(J27="",J27&lt;0),"Startsaldo prüfen",IF(R27&lt;0,"Überzahlung prüfen",IF(AND(H27="Erledigt",S27&gt;0),"Erledigt? Saldo offen",IF(AND(H27&lt;&gt;"Erledigt",S27=0),"Saldo ausgeglichen","OK"))))))</x:f>
      </x:c>
      <x:c r="U27" s="30" t="str">
        <x:f>IF(B27="","",IF(L27="","Keine Aktion erfasst",IF(S27&lt;=0,"Saldo prüfen",IF(L27&lt;TODAY(),"Termin prüfen: überfällig",IF(L27&lt;=TODAY()+14,"Innerhalb 14 Tage","Später")))))</x:f>
      </x:c>
      <x:c r="V27" s="104" t="str">
        <x:f>IF(OR(B27="",S27&lt;=0),"",COUNTIF($S$9:$S$108,"&gt;"&amp;S27)+COUNTIF($S$9:S27,S27))</x:f>
      </x:c>
      <x:c r="W27" s="30" t="str">
        <x:f>IF(B27="","",IF(OR(G27="",G27="Ungeprüft",G27="Strittig"),"Prüfstatus beachten",IF(AND(K27&gt;0,S27&gt;0,K27&gt;S27),"Monatsrate &gt; Rest","")))</x:f>
      </x:c>
    </x:row>
    <x:row r="28" ht="23" customHeight="1">
      <x:c r="A28" s="24" t="str">
        <x:v>NG-020</x:v>
      </x:c>
      <x:c r="B28" s="38"/>
      <x:c r="C28" s="38"/>
      <x:c r="D28" s="38"/>
      <x:c r="E28" s="38"/>
      <x:c r="F28" s="38"/>
      <x:c r="G28" s="38"/>
      <x:c r="H28" s="38"/>
      <x:c r="I28" s="92"/>
      <x:c r="J28" s="96"/>
      <x:c r="K28" s="96"/>
      <x:c r="L28" s="92"/>
      <x:c r="M28" s="38"/>
      <x:c r="N28" s="38"/>
      <x:c r="O28" s="100" t="str">
        <x:f>IF(OR(B28="",I28="",J28=""),"",SUMIFS(Buchungen!$D$9:$D$308,Buchungen!$B$9:$B$308,A28,Buchungen!$C$9:$C$308,"Zahlung",Buchungen!$E$9:$E$308,"Gebucht",Buchungen!$I$9:$I$308,"OK"))</x:f>
      </x:c>
      <x:c r="P28" s="100" t="str">
        <x:f>IF(OR(B28="",I28="",J28=""),"",SUMIFS(Buchungen!$H$9:$H$308,Buchungen!$B$9:$B$308,A28,Buchungen!$C$9:$C$308,"Zinsen")+SUMIFS(Buchungen!$H$9:$H$308,Buchungen!$B$9:$B$308,A28,Buchungen!$C$9:$C$308,"Gebühren")+SUMIFS(Buchungen!$H$9:$H$308,Buchungen!$B$9:$B$308,A28,Buchungen!$C$9:$C$308,"Sonstige Erhöhung"))</x:f>
      </x:c>
      <x:c r="Q28" s="100" t="str">
        <x:f>IF(OR(B28="",I28="",J28=""),"",SUMIFS(Buchungen!$H$9:$H$308,Buchungen!$B$9:$B$308,A28,Buchungen!$C$9:$C$308,"Korrektur +")+SUMIFS(Buchungen!$H$9:$H$308,Buchungen!$B$9:$B$308,A28,Buchungen!$C$9:$C$308,"Korrektur -"))</x:f>
      </x:c>
      <x:c r="R28" s="100" t="str">
        <x:f>IF(OR(B28="",I28="",J28=""),"",J28-O28+P28+Q28)</x:f>
      </x:c>
      <x:c r="S28" s="100" t="str">
        <x:f>IF(R28="","",MAX(0,R28))</x:f>
      </x:c>
      <x:c r="T28" s="30" t="str">
        <x:f>IF(B28="","",IF(I28="","Stichtag fehlt",IF(OR(J28="",J28&lt;0),"Startsaldo prüfen",IF(R28&lt;0,"Überzahlung prüfen",IF(AND(H28="Erledigt",S28&gt;0),"Erledigt? Saldo offen",IF(AND(H28&lt;&gt;"Erledigt",S28=0),"Saldo ausgeglichen","OK"))))))</x:f>
      </x:c>
      <x:c r="U28" s="30" t="str">
        <x:f>IF(B28="","",IF(L28="","Keine Aktion erfasst",IF(S28&lt;=0,"Saldo prüfen",IF(L28&lt;TODAY(),"Termin prüfen: überfällig",IF(L28&lt;=TODAY()+14,"Innerhalb 14 Tage","Später")))))</x:f>
      </x:c>
      <x:c r="V28" s="104" t="str">
        <x:f>IF(OR(B28="",S28&lt;=0),"",COUNTIF($S$9:$S$108,"&gt;"&amp;S28)+COUNTIF($S$9:S28,S28))</x:f>
      </x:c>
      <x:c r="W28" s="30" t="str">
        <x:f>IF(B28="","",IF(OR(G28="",G28="Ungeprüft",G28="Strittig"),"Prüfstatus beachten",IF(AND(K28&gt;0,S28&gt;0,K28&gt;S28),"Monatsrate &gt; Rest","")))</x:f>
      </x:c>
    </x:row>
    <x:row r="29" ht="23" customHeight="1">
      <x:c r="A29" s="24" t="str">
        <x:v>NG-021</x:v>
      </x:c>
      <x:c r="B29" s="38"/>
      <x:c r="C29" s="38"/>
      <x:c r="D29" s="38"/>
      <x:c r="E29" s="38"/>
      <x:c r="F29" s="38"/>
      <x:c r="G29" s="38"/>
      <x:c r="H29" s="38"/>
      <x:c r="I29" s="92"/>
      <x:c r="J29" s="96"/>
      <x:c r="K29" s="96"/>
      <x:c r="L29" s="92"/>
      <x:c r="M29" s="38"/>
      <x:c r="N29" s="38"/>
      <x:c r="O29" s="100" t="str">
        <x:f>IF(OR(B29="",I29="",J29=""),"",SUMIFS(Buchungen!$D$9:$D$308,Buchungen!$B$9:$B$308,A29,Buchungen!$C$9:$C$308,"Zahlung",Buchungen!$E$9:$E$308,"Gebucht",Buchungen!$I$9:$I$308,"OK"))</x:f>
      </x:c>
      <x:c r="P29" s="100" t="str">
        <x:f>IF(OR(B29="",I29="",J29=""),"",SUMIFS(Buchungen!$H$9:$H$308,Buchungen!$B$9:$B$308,A29,Buchungen!$C$9:$C$308,"Zinsen")+SUMIFS(Buchungen!$H$9:$H$308,Buchungen!$B$9:$B$308,A29,Buchungen!$C$9:$C$308,"Gebühren")+SUMIFS(Buchungen!$H$9:$H$308,Buchungen!$B$9:$B$308,A29,Buchungen!$C$9:$C$308,"Sonstige Erhöhung"))</x:f>
      </x:c>
      <x:c r="Q29" s="100" t="str">
        <x:f>IF(OR(B29="",I29="",J29=""),"",SUMIFS(Buchungen!$H$9:$H$308,Buchungen!$B$9:$B$308,A29,Buchungen!$C$9:$C$308,"Korrektur +")+SUMIFS(Buchungen!$H$9:$H$308,Buchungen!$B$9:$B$308,A29,Buchungen!$C$9:$C$308,"Korrektur -"))</x:f>
      </x:c>
      <x:c r="R29" s="100" t="str">
        <x:f>IF(OR(B29="",I29="",J29=""),"",J29-O29+P29+Q29)</x:f>
      </x:c>
      <x:c r="S29" s="100" t="str">
        <x:f>IF(R29="","",MAX(0,R29))</x:f>
      </x:c>
      <x:c r="T29" s="30" t="str">
        <x:f>IF(B29="","",IF(I29="","Stichtag fehlt",IF(OR(J29="",J29&lt;0),"Startsaldo prüfen",IF(R29&lt;0,"Überzahlung prüfen",IF(AND(H29="Erledigt",S29&gt;0),"Erledigt? Saldo offen",IF(AND(H29&lt;&gt;"Erledigt",S29=0),"Saldo ausgeglichen","OK"))))))</x:f>
      </x:c>
      <x:c r="U29" s="30" t="str">
        <x:f>IF(B29="","",IF(L29="","Keine Aktion erfasst",IF(S29&lt;=0,"Saldo prüfen",IF(L29&lt;TODAY(),"Termin prüfen: überfällig",IF(L29&lt;=TODAY()+14,"Innerhalb 14 Tage","Später")))))</x:f>
      </x:c>
      <x:c r="V29" s="104" t="str">
        <x:f>IF(OR(B29="",S29&lt;=0),"",COUNTIF($S$9:$S$108,"&gt;"&amp;S29)+COUNTIF($S$9:S29,S29))</x:f>
      </x:c>
      <x:c r="W29" s="30" t="str">
        <x:f>IF(B29="","",IF(OR(G29="",G29="Ungeprüft",G29="Strittig"),"Prüfstatus beachten",IF(AND(K29&gt;0,S29&gt;0,K29&gt;S29),"Monatsrate &gt; Rest","")))</x:f>
      </x:c>
    </x:row>
    <x:row r="30" ht="23" customHeight="1">
      <x:c r="A30" s="24" t="str">
        <x:v>NG-022</x:v>
      </x:c>
      <x:c r="B30" s="38"/>
      <x:c r="C30" s="38"/>
      <x:c r="D30" s="38"/>
      <x:c r="E30" s="38"/>
      <x:c r="F30" s="38"/>
      <x:c r="G30" s="38"/>
      <x:c r="H30" s="38"/>
      <x:c r="I30" s="92"/>
      <x:c r="J30" s="96"/>
      <x:c r="K30" s="96"/>
      <x:c r="L30" s="92"/>
      <x:c r="M30" s="38"/>
      <x:c r="N30" s="38"/>
      <x:c r="O30" s="100" t="str">
        <x:f>IF(OR(B30="",I30="",J30=""),"",SUMIFS(Buchungen!$D$9:$D$308,Buchungen!$B$9:$B$308,A30,Buchungen!$C$9:$C$308,"Zahlung",Buchungen!$E$9:$E$308,"Gebucht",Buchungen!$I$9:$I$308,"OK"))</x:f>
      </x:c>
      <x:c r="P30" s="100" t="str">
        <x:f>IF(OR(B30="",I30="",J30=""),"",SUMIFS(Buchungen!$H$9:$H$308,Buchungen!$B$9:$B$308,A30,Buchungen!$C$9:$C$308,"Zinsen")+SUMIFS(Buchungen!$H$9:$H$308,Buchungen!$B$9:$B$308,A30,Buchungen!$C$9:$C$308,"Gebühren")+SUMIFS(Buchungen!$H$9:$H$308,Buchungen!$B$9:$B$308,A30,Buchungen!$C$9:$C$308,"Sonstige Erhöhung"))</x:f>
      </x:c>
      <x:c r="Q30" s="100" t="str">
        <x:f>IF(OR(B30="",I30="",J30=""),"",SUMIFS(Buchungen!$H$9:$H$308,Buchungen!$B$9:$B$308,A30,Buchungen!$C$9:$C$308,"Korrektur +")+SUMIFS(Buchungen!$H$9:$H$308,Buchungen!$B$9:$B$308,A30,Buchungen!$C$9:$C$308,"Korrektur -"))</x:f>
      </x:c>
      <x:c r="R30" s="100" t="str">
        <x:f>IF(OR(B30="",I30="",J30=""),"",J30-O30+P30+Q30)</x:f>
      </x:c>
      <x:c r="S30" s="100" t="str">
        <x:f>IF(R30="","",MAX(0,R30))</x:f>
      </x:c>
      <x:c r="T30" s="30" t="str">
        <x:f>IF(B30="","",IF(I30="","Stichtag fehlt",IF(OR(J30="",J30&lt;0),"Startsaldo prüfen",IF(R30&lt;0,"Überzahlung prüfen",IF(AND(H30="Erledigt",S30&gt;0),"Erledigt? Saldo offen",IF(AND(H30&lt;&gt;"Erledigt",S30=0),"Saldo ausgeglichen","OK"))))))</x:f>
      </x:c>
      <x:c r="U30" s="30" t="str">
        <x:f>IF(B30="","",IF(L30="","Keine Aktion erfasst",IF(S30&lt;=0,"Saldo prüfen",IF(L30&lt;TODAY(),"Termin prüfen: überfällig",IF(L30&lt;=TODAY()+14,"Innerhalb 14 Tage","Später")))))</x:f>
      </x:c>
      <x:c r="V30" s="104" t="str">
        <x:f>IF(OR(B30="",S30&lt;=0),"",COUNTIF($S$9:$S$108,"&gt;"&amp;S30)+COUNTIF($S$9:S30,S30))</x:f>
      </x:c>
      <x:c r="W30" s="30" t="str">
        <x:f>IF(B30="","",IF(OR(G30="",G30="Ungeprüft",G30="Strittig"),"Prüfstatus beachten",IF(AND(K30&gt;0,S30&gt;0,K30&gt;S30),"Monatsrate &gt; Rest","")))</x:f>
      </x:c>
    </x:row>
    <x:row r="31" ht="23" customHeight="1">
      <x:c r="A31" s="24" t="str">
        <x:v>NG-023</x:v>
      </x:c>
      <x:c r="B31" s="38"/>
      <x:c r="C31" s="38"/>
      <x:c r="D31" s="38"/>
      <x:c r="E31" s="38"/>
      <x:c r="F31" s="38"/>
      <x:c r="G31" s="38"/>
      <x:c r="H31" s="38"/>
      <x:c r="I31" s="92"/>
      <x:c r="J31" s="96"/>
      <x:c r="K31" s="96"/>
      <x:c r="L31" s="92"/>
      <x:c r="M31" s="38"/>
      <x:c r="N31" s="38"/>
      <x:c r="O31" s="100" t="str">
        <x:f>IF(OR(B31="",I31="",J31=""),"",SUMIFS(Buchungen!$D$9:$D$308,Buchungen!$B$9:$B$308,A31,Buchungen!$C$9:$C$308,"Zahlung",Buchungen!$E$9:$E$308,"Gebucht",Buchungen!$I$9:$I$308,"OK"))</x:f>
      </x:c>
      <x:c r="P31" s="100" t="str">
        <x:f>IF(OR(B31="",I31="",J31=""),"",SUMIFS(Buchungen!$H$9:$H$308,Buchungen!$B$9:$B$308,A31,Buchungen!$C$9:$C$308,"Zinsen")+SUMIFS(Buchungen!$H$9:$H$308,Buchungen!$B$9:$B$308,A31,Buchungen!$C$9:$C$308,"Gebühren")+SUMIFS(Buchungen!$H$9:$H$308,Buchungen!$B$9:$B$308,A31,Buchungen!$C$9:$C$308,"Sonstige Erhöhung"))</x:f>
      </x:c>
      <x:c r="Q31" s="100" t="str">
        <x:f>IF(OR(B31="",I31="",J31=""),"",SUMIFS(Buchungen!$H$9:$H$308,Buchungen!$B$9:$B$308,A31,Buchungen!$C$9:$C$308,"Korrektur +")+SUMIFS(Buchungen!$H$9:$H$308,Buchungen!$B$9:$B$308,A31,Buchungen!$C$9:$C$308,"Korrektur -"))</x:f>
      </x:c>
      <x:c r="R31" s="100" t="str">
        <x:f>IF(OR(B31="",I31="",J31=""),"",J31-O31+P31+Q31)</x:f>
      </x:c>
      <x:c r="S31" s="100" t="str">
        <x:f>IF(R31="","",MAX(0,R31))</x:f>
      </x:c>
      <x:c r="T31" s="30" t="str">
        <x:f>IF(B31="","",IF(I31="","Stichtag fehlt",IF(OR(J31="",J31&lt;0),"Startsaldo prüfen",IF(R31&lt;0,"Überzahlung prüfen",IF(AND(H31="Erledigt",S31&gt;0),"Erledigt? Saldo offen",IF(AND(H31&lt;&gt;"Erledigt",S31=0),"Saldo ausgeglichen","OK"))))))</x:f>
      </x:c>
      <x:c r="U31" s="30" t="str">
        <x:f>IF(B31="","",IF(L31="","Keine Aktion erfasst",IF(S31&lt;=0,"Saldo prüfen",IF(L31&lt;TODAY(),"Termin prüfen: überfällig",IF(L31&lt;=TODAY()+14,"Innerhalb 14 Tage","Später")))))</x:f>
      </x:c>
      <x:c r="V31" s="104" t="str">
        <x:f>IF(OR(B31="",S31&lt;=0),"",COUNTIF($S$9:$S$108,"&gt;"&amp;S31)+COUNTIF($S$9:S31,S31))</x:f>
      </x:c>
      <x:c r="W31" s="30" t="str">
        <x:f>IF(B31="","",IF(OR(G31="",G31="Ungeprüft",G31="Strittig"),"Prüfstatus beachten",IF(AND(K31&gt;0,S31&gt;0,K31&gt;S31),"Monatsrate &gt; Rest","")))</x:f>
      </x:c>
    </x:row>
    <x:row r="32" ht="23" customHeight="1">
      <x:c r="A32" s="24" t="str">
        <x:v>NG-024</x:v>
      </x:c>
      <x:c r="B32" s="38"/>
      <x:c r="C32" s="38"/>
      <x:c r="D32" s="38"/>
      <x:c r="E32" s="38"/>
      <x:c r="F32" s="38"/>
      <x:c r="G32" s="38"/>
      <x:c r="H32" s="38"/>
      <x:c r="I32" s="92"/>
      <x:c r="J32" s="96"/>
      <x:c r="K32" s="96"/>
      <x:c r="L32" s="92"/>
      <x:c r="M32" s="38"/>
      <x:c r="N32" s="38"/>
      <x:c r="O32" s="100" t="str">
        <x:f>IF(OR(B32="",I32="",J32=""),"",SUMIFS(Buchungen!$D$9:$D$308,Buchungen!$B$9:$B$308,A32,Buchungen!$C$9:$C$308,"Zahlung",Buchungen!$E$9:$E$308,"Gebucht",Buchungen!$I$9:$I$308,"OK"))</x:f>
      </x:c>
      <x:c r="P32" s="100" t="str">
        <x:f>IF(OR(B32="",I32="",J32=""),"",SUMIFS(Buchungen!$H$9:$H$308,Buchungen!$B$9:$B$308,A32,Buchungen!$C$9:$C$308,"Zinsen")+SUMIFS(Buchungen!$H$9:$H$308,Buchungen!$B$9:$B$308,A32,Buchungen!$C$9:$C$308,"Gebühren")+SUMIFS(Buchungen!$H$9:$H$308,Buchungen!$B$9:$B$308,A32,Buchungen!$C$9:$C$308,"Sonstige Erhöhung"))</x:f>
      </x:c>
      <x:c r="Q32" s="100" t="str">
        <x:f>IF(OR(B32="",I32="",J32=""),"",SUMIFS(Buchungen!$H$9:$H$308,Buchungen!$B$9:$B$308,A32,Buchungen!$C$9:$C$308,"Korrektur +")+SUMIFS(Buchungen!$H$9:$H$308,Buchungen!$B$9:$B$308,A32,Buchungen!$C$9:$C$308,"Korrektur -"))</x:f>
      </x:c>
      <x:c r="R32" s="100" t="str">
        <x:f>IF(OR(B32="",I32="",J32=""),"",J32-O32+P32+Q32)</x:f>
      </x:c>
      <x:c r="S32" s="100" t="str">
        <x:f>IF(R32="","",MAX(0,R32))</x:f>
      </x:c>
      <x:c r="T32" s="30" t="str">
        <x:f>IF(B32="","",IF(I32="","Stichtag fehlt",IF(OR(J32="",J32&lt;0),"Startsaldo prüfen",IF(R32&lt;0,"Überzahlung prüfen",IF(AND(H32="Erledigt",S32&gt;0),"Erledigt? Saldo offen",IF(AND(H32&lt;&gt;"Erledigt",S32=0),"Saldo ausgeglichen","OK"))))))</x:f>
      </x:c>
      <x:c r="U32" s="30" t="str">
        <x:f>IF(B32="","",IF(L32="","Keine Aktion erfasst",IF(S32&lt;=0,"Saldo prüfen",IF(L32&lt;TODAY(),"Termin prüfen: überfällig",IF(L32&lt;=TODAY()+14,"Innerhalb 14 Tage","Später")))))</x:f>
      </x:c>
      <x:c r="V32" s="104" t="str">
        <x:f>IF(OR(B32="",S32&lt;=0),"",COUNTIF($S$9:$S$108,"&gt;"&amp;S32)+COUNTIF($S$9:S32,S32))</x:f>
      </x:c>
      <x:c r="W32" s="30" t="str">
        <x:f>IF(B32="","",IF(OR(G32="",G32="Ungeprüft",G32="Strittig"),"Prüfstatus beachten",IF(AND(K32&gt;0,S32&gt;0,K32&gt;S32),"Monatsrate &gt; Rest","")))</x:f>
      </x:c>
    </x:row>
    <x:row r="33" ht="23" customHeight="1">
      <x:c r="A33" s="24" t="str">
        <x:v>NG-025</x:v>
      </x:c>
      <x:c r="B33" s="38"/>
      <x:c r="C33" s="38"/>
      <x:c r="D33" s="38"/>
      <x:c r="E33" s="38"/>
      <x:c r="F33" s="38"/>
      <x:c r="G33" s="38"/>
      <x:c r="H33" s="38"/>
      <x:c r="I33" s="92"/>
      <x:c r="J33" s="96"/>
      <x:c r="K33" s="96"/>
      <x:c r="L33" s="92"/>
      <x:c r="M33" s="38"/>
      <x:c r="N33" s="38"/>
      <x:c r="O33" s="100" t="str">
        <x:f>IF(OR(B33="",I33="",J33=""),"",SUMIFS(Buchungen!$D$9:$D$308,Buchungen!$B$9:$B$308,A33,Buchungen!$C$9:$C$308,"Zahlung",Buchungen!$E$9:$E$308,"Gebucht",Buchungen!$I$9:$I$308,"OK"))</x:f>
      </x:c>
      <x:c r="P33" s="100" t="str">
        <x:f>IF(OR(B33="",I33="",J33=""),"",SUMIFS(Buchungen!$H$9:$H$308,Buchungen!$B$9:$B$308,A33,Buchungen!$C$9:$C$308,"Zinsen")+SUMIFS(Buchungen!$H$9:$H$308,Buchungen!$B$9:$B$308,A33,Buchungen!$C$9:$C$308,"Gebühren")+SUMIFS(Buchungen!$H$9:$H$308,Buchungen!$B$9:$B$308,A33,Buchungen!$C$9:$C$308,"Sonstige Erhöhung"))</x:f>
      </x:c>
      <x:c r="Q33" s="100" t="str">
        <x:f>IF(OR(B33="",I33="",J33=""),"",SUMIFS(Buchungen!$H$9:$H$308,Buchungen!$B$9:$B$308,A33,Buchungen!$C$9:$C$308,"Korrektur +")+SUMIFS(Buchungen!$H$9:$H$308,Buchungen!$B$9:$B$308,A33,Buchungen!$C$9:$C$308,"Korrektur -"))</x:f>
      </x:c>
      <x:c r="R33" s="100" t="str">
        <x:f>IF(OR(B33="",I33="",J33=""),"",J33-O33+P33+Q33)</x:f>
      </x:c>
      <x:c r="S33" s="100" t="str">
        <x:f>IF(R33="","",MAX(0,R33))</x:f>
      </x:c>
      <x:c r="T33" s="30" t="str">
        <x:f>IF(B33="","",IF(I33="","Stichtag fehlt",IF(OR(J33="",J33&lt;0),"Startsaldo prüfen",IF(R33&lt;0,"Überzahlung prüfen",IF(AND(H33="Erledigt",S33&gt;0),"Erledigt? Saldo offen",IF(AND(H33&lt;&gt;"Erledigt",S33=0),"Saldo ausgeglichen","OK"))))))</x:f>
      </x:c>
      <x:c r="U33" s="30" t="str">
        <x:f>IF(B33="","",IF(L33="","Keine Aktion erfasst",IF(S33&lt;=0,"Saldo prüfen",IF(L33&lt;TODAY(),"Termin prüfen: überfällig",IF(L33&lt;=TODAY()+14,"Innerhalb 14 Tage","Später")))))</x:f>
      </x:c>
      <x:c r="V33" s="104" t="str">
        <x:f>IF(OR(B33="",S33&lt;=0),"",COUNTIF($S$9:$S$108,"&gt;"&amp;S33)+COUNTIF($S$9:S33,S33))</x:f>
      </x:c>
      <x:c r="W33" s="30" t="str">
        <x:f>IF(B33="","",IF(OR(G33="",G33="Ungeprüft",G33="Strittig"),"Prüfstatus beachten",IF(AND(K33&gt;0,S33&gt;0,K33&gt;S33),"Monatsrate &gt; Rest","")))</x:f>
      </x:c>
    </x:row>
    <x:row r="34" ht="23" customHeight="1">
      <x:c r="A34" s="24" t="str">
        <x:v>NG-026</x:v>
      </x:c>
      <x:c r="B34" s="38"/>
      <x:c r="C34" s="38"/>
      <x:c r="D34" s="38"/>
      <x:c r="E34" s="38"/>
      <x:c r="F34" s="38"/>
      <x:c r="G34" s="38"/>
      <x:c r="H34" s="38"/>
      <x:c r="I34" s="92"/>
      <x:c r="J34" s="96"/>
      <x:c r="K34" s="96"/>
      <x:c r="L34" s="92"/>
      <x:c r="M34" s="38"/>
      <x:c r="N34" s="38"/>
      <x:c r="O34" s="100" t="str">
        <x:f>IF(OR(B34="",I34="",J34=""),"",SUMIFS(Buchungen!$D$9:$D$308,Buchungen!$B$9:$B$308,A34,Buchungen!$C$9:$C$308,"Zahlung",Buchungen!$E$9:$E$308,"Gebucht",Buchungen!$I$9:$I$308,"OK"))</x:f>
      </x:c>
      <x:c r="P34" s="100" t="str">
        <x:f>IF(OR(B34="",I34="",J34=""),"",SUMIFS(Buchungen!$H$9:$H$308,Buchungen!$B$9:$B$308,A34,Buchungen!$C$9:$C$308,"Zinsen")+SUMIFS(Buchungen!$H$9:$H$308,Buchungen!$B$9:$B$308,A34,Buchungen!$C$9:$C$308,"Gebühren")+SUMIFS(Buchungen!$H$9:$H$308,Buchungen!$B$9:$B$308,A34,Buchungen!$C$9:$C$308,"Sonstige Erhöhung"))</x:f>
      </x:c>
      <x:c r="Q34" s="100" t="str">
        <x:f>IF(OR(B34="",I34="",J34=""),"",SUMIFS(Buchungen!$H$9:$H$308,Buchungen!$B$9:$B$308,A34,Buchungen!$C$9:$C$308,"Korrektur +")+SUMIFS(Buchungen!$H$9:$H$308,Buchungen!$B$9:$B$308,A34,Buchungen!$C$9:$C$308,"Korrektur -"))</x:f>
      </x:c>
      <x:c r="R34" s="100" t="str">
        <x:f>IF(OR(B34="",I34="",J34=""),"",J34-O34+P34+Q34)</x:f>
      </x:c>
      <x:c r="S34" s="100" t="str">
        <x:f>IF(R34="","",MAX(0,R34))</x:f>
      </x:c>
      <x:c r="T34" s="30" t="str">
        <x:f>IF(B34="","",IF(I34="","Stichtag fehlt",IF(OR(J34="",J34&lt;0),"Startsaldo prüfen",IF(R34&lt;0,"Überzahlung prüfen",IF(AND(H34="Erledigt",S34&gt;0),"Erledigt? Saldo offen",IF(AND(H34&lt;&gt;"Erledigt",S34=0),"Saldo ausgeglichen","OK"))))))</x:f>
      </x:c>
      <x:c r="U34" s="30" t="str">
        <x:f>IF(B34="","",IF(L34="","Keine Aktion erfasst",IF(S34&lt;=0,"Saldo prüfen",IF(L34&lt;TODAY(),"Termin prüfen: überfällig",IF(L34&lt;=TODAY()+14,"Innerhalb 14 Tage","Später")))))</x:f>
      </x:c>
      <x:c r="V34" s="104" t="str">
        <x:f>IF(OR(B34="",S34&lt;=0),"",COUNTIF($S$9:$S$108,"&gt;"&amp;S34)+COUNTIF($S$9:S34,S34))</x:f>
      </x:c>
      <x:c r="W34" s="30" t="str">
        <x:f>IF(B34="","",IF(OR(G34="",G34="Ungeprüft",G34="Strittig"),"Prüfstatus beachten",IF(AND(K34&gt;0,S34&gt;0,K34&gt;S34),"Monatsrate &gt; Rest","")))</x:f>
      </x:c>
    </x:row>
    <x:row r="35" ht="23" customHeight="1">
      <x:c r="A35" s="24" t="str">
        <x:v>NG-027</x:v>
      </x:c>
      <x:c r="B35" s="38"/>
      <x:c r="C35" s="38"/>
      <x:c r="D35" s="38"/>
      <x:c r="E35" s="38"/>
      <x:c r="F35" s="38"/>
      <x:c r="G35" s="38"/>
      <x:c r="H35" s="38"/>
      <x:c r="I35" s="92"/>
      <x:c r="J35" s="96"/>
      <x:c r="K35" s="96"/>
      <x:c r="L35" s="92"/>
      <x:c r="M35" s="38"/>
      <x:c r="N35" s="38"/>
      <x:c r="O35" s="100" t="str">
        <x:f>IF(OR(B35="",I35="",J35=""),"",SUMIFS(Buchungen!$D$9:$D$308,Buchungen!$B$9:$B$308,A35,Buchungen!$C$9:$C$308,"Zahlung",Buchungen!$E$9:$E$308,"Gebucht",Buchungen!$I$9:$I$308,"OK"))</x:f>
      </x:c>
      <x:c r="P35" s="100" t="str">
        <x:f>IF(OR(B35="",I35="",J35=""),"",SUMIFS(Buchungen!$H$9:$H$308,Buchungen!$B$9:$B$308,A35,Buchungen!$C$9:$C$308,"Zinsen")+SUMIFS(Buchungen!$H$9:$H$308,Buchungen!$B$9:$B$308,A35,Buchungen!$C$9:$C$308,"Gebühren")+SUMIFS(Buchungen!$H$9:$H$308,Buchungen!$B$9:$B$308,A35,Buchungen!$C$9:$C$308,"Sonstige Erhöhung"))</x:f>
      </x:c>
      <x:c r="Q35" s="100" t="str">
        <x:f>IF(OR(B35="",I35="",J35=""),"",SUMIFS(Buchungen!$H$9:$H$308,Buchungen!$B$9:$B$308,A35,Buchungen!$C$9:$C$308,"Korrektur +")+SUMIFS(Buchungen!$H$9:$H$308,Buchungen!$B$9:$B$308,A35,Buchungen!$C$9:$C$308,"Korrektur -"))</x:f>
      </x:c>
      <x:c r="R35" s="100" t="str">
        <x:f>IF(OR(B35="",I35="",J35=""),"",J35-O35+P35+Q35)</x:f>
      </x:c>
      <x:c r="S35" s="100" t="str">
        <x:f>IF(R35="","",MAX(0,R35))</x:f>
      </x:c>
      <x:c r="T35" s="30" t="str">
        <x:f>IF(B35="","",IF(I35="","Stichtag fehlt",IF(OR(J35="",J35&lt;0),"Startsaldo prüfen",IF(R35&lt;0,"Überzahlung prüfen",IF(AND(H35="Erledigt",S35&gt;0),"Erledigt? Saldo offen",IF(AND(H35&lt;&gt;"Erledigt",S35=0),"Saldo ausgeglichen","OK"))))))</x:f>
      </x:c>
      <x:c r="U35" s="30" t="str">
        <x:f>IF(B35="","",IF(L35="","Keine Aktion erfasst",IF(S35&lt;=0,"Saldo prüfen",IF(L35&lt;TODAY(),"Termin prüfen: überfällig",IF(L35&lt;=TODAY()+14,"Innerhalb 14 Tage","Später")))))</x:f>
      </x:c>
      <x:c r="V35" s="104" t="str">
        <x:f>IF(OR(B35="",S35&lt;=0),"",COUNTIF($S$9:$S$108,"&gt;"&amp;S35)+COUNTIF($S$9:S35,S35))</x:f>
      </x:c>
      <x:c r="W35" s="30" t="str">
        <x:f>IF(B35="","",IF(OR(G35="",G35="Ungeprüft",G35="Strittig"),"Prüfstatus beachten",IF(AND(K35&gt;0,S35&gt;0,K35&gt;S35),"Monatsrate &gt; Rest","")))</x:f>
      </x:c>
    </x:row>
    <x:row r="36" ht="23" customHeight="1">
      <x:c r="A36" s="24" t="str">
        <x:v>NG-028</x:v>
      </x:c>
      <x:c r="B36" s="38"/>
      <x:c r="C36" s="38"/>
      <x:c r="D36" s="38"/>
      <x:c r="E36" s="38"/>
      <x:c r="F36" s="38"/>
      <x:c r="G36" s="38"/>
      <x:c r="H36" s="38"/>
      <x:c r="I36" s="92"/>
      <x:c r="J36" s="96"/>
      <x:c r="K36" s="96"/>
      <x:c r="L36" s="92"/>
      <x:c r="M36" s="38"/>
      <x:c r="N36" s="38"/>
      <x:c r="O36" s="100" t="str">
        <x:f>IF(OR(B36="",I36="",J36=""),"",SUMIFS(Buchungen!$D$9:$D$308,Buchungen!$B$9:$B$308,A36,Buchungen!$C$9:$C$308,"Zahlung",Buchungen!$E$9:$E$308,"Gebucht",Buchungen!$I$9:$I$308,"OK"))</x:f>
      </x:c>
      <x:c r="P36" s="100" t="str">
        <x:f>IF(OR(B36="",I36="",J36=""),"",SUMIFS(Buchungen!$H$9:$H$308,Buchungen!$B$9:$B$308,A36,Buchungen!$C$9:$C$308,"Zinsen")+SUMIFS(Buchungen!$H$9:$H$308,Buchungen!$B$9:$B$308,A36,Buchungen!$C$9:$C$308,"Gebühren")+SUMIFS(Buchungen!$H$9:$H$308,Buchungen!$B$9:$B$308,A36,Buchungen!$C$9:$C$308,"Sonstige Erhöhung"))</x:f>
      </x:c>
      <x:c r="Q36" s="100" t="str">
        <x:f>IF(OR(B36="",I36="",J36=""),"",SUMIFS(Buchungen!$H$9:$H$308,Buchungen!$B$9:$B$308,A36,Buchungen!$C$9:$C$308,"Korrektur +")+SUMIFS(Buchungen!$H$9:$H$308,Buchungen!$B$9:$B$308,A36,Buchungen!$C$9:$C$308,"Korrektur -"))</x:f>
      </x:c>
      <x:c r="R36" s="100" t="str">
        <x:f>IF(OR(B36="",I36="",J36=""),"",J36-O36+P36+Q36)</x:f>
      </x:c>
      <x:c r="S36" s="100" t="str">
        <x:f>IF(R36="","",MAX(0,R36))</x:f>
      </x:c>
      <x:c r="T36" s="30" t="str">
        <x:f>IF(B36="","",IF(I36="","Stichtag fehlt",IF(OR(J36="",J36&lt;0),"Startsaldo prüfen",IF(R36&lt;0,"Überzahlung prüfen",IF(AND(H36="Erledigt",S36&gt;0),"Erledigt? Saldo offen",IF(AND(H36&lt;&gt;"Erledigt",S36=0),"Saldo ausgeglichen","OK"))))))</x:f>
      </x:c>
      <x:c r="U36" s="30" t="str">
        <x:f>IF(B36="","",IF(L36="","Keine Aktion erfasst",IF(S36&lt;=0,"Saldo prüfen",IF(L36&lt;TODAY(),"Termin prüfen: überfällig",IF(L36&lt;=TODAY()+14,"Innerhalb 14 Tage","Später")))))</x:f>
      </x:c>
      <x:c r="V36" s="104" t="str">
        <x:f>IF(OR(B36="",S36&lt;=0),"",COUNTIF($S$9:$S$108,"&gt;"&amp;S36)+COUNTIF($S$9:S36,S36))</x:f>
      </x:c>
      <x:c r="W36" s="30" t="str">
        <x:f>IF(B36="","",IF(OR(G36="",G36="Ungeprüft",G36="Strittig"),"Prüfstatus beachten",IF(AND(K36&gt;0,S36&gt;0,K36&gt;S36),"Monatsrate &gt; Rest","")))</x:f>
      </x:c>
    </x:row>
    <x:row r="37" ht="23" customHeight="1">
      <x:c r="A37" s="24" t="str">
        <x:v>NG-029</x:v>
      </x:c>
      <x:c r="B37" s="38"/>
      <x:c r="C37" s="38"/>
      <x:c r="D37" s="38"/>
      <x:c r="E37" s="38"/>
      <x:c r="F37" s="38"/>
      <x:c r="G37" s="38"/>
      <x:c r="H37" s="38"/>
      <x:c r="I37" s="92"/>
      <x:c r="J37" s="96"/>
      <x:c r="K37" s="96"/>
      <x:c r="L37" s="92"/>
      <x:c r="M37" s="38"/>
      <x:c r="N37" s="38"/>
      <x:c r="O37" s="100" t="str">
        <x:f>IF(OR(B37="",I37="",J37=""),"",SUMIFS(Buchungen!$D$9:$D$308,Buchungen!$B$9:$B$308,A37,Buchungen!$C$9:$C$308,"Zahlung",Buchungen!$E$9:$E$308,"Gebucht",Buchungen!$I$9:$I$308,"OK"))</x:f>
      </x:c>
      <x:c r="P37" s="100" t="str">
        <x:f>IF(OR(B37="",I37="",J37=""),"",SUMIFS(Buchungen!$H$9:$H$308,Buchungen!$B$9:$B$308,A37,Buchungen!$C$9:$C$308,"Zinsen")+SUMIFS(Buchungen!$H$9:$H$308,Buchungen!$B$9:$B$308,A37,Buchungen!$C$9:$C$308,"Gebühren")+SUMIFS(Buchungen!$H$9:$H$308,Buchungen!$B$9:$B$308,A37,Buchungen!$C$9:$C$308,"Sonstige Erhöhung"))</x:f>
      </x:c>
      <x:c r="Q37" s="100" t="str">
        <x:f>IF(OR(B37="",I37="",J37=""),"",SUMIFS(Buchungen!$H$9:$H$308,Buchungen!$B$9:$B$308,A37,Buchungen!$C$9:$C$308,"Korrektur +")+SUMIFS(Buchungen!$H$9:$H$308,Buchungen!$B$9:$B$308,A37,Buchungen!$C$9:$C$308,"Korrektur -"))</x:f>
      </x:c>
      <x:c r="R37" s="100" t="str">
        <x:f>IF(OR(B37="",I37="",J37=""),"",J37-O37+P37+Q37)</x:f>
      </x:c>
      <x:c r="S37" s="100" t="str">
        <x:f>IF(R37="","",MAX(0,R37))</x:f>
      </x:c>
      <x:c r="T37" s="30" t="str">
        <x:f>IF(B37="","",IF(I37="","Stichtag fehlt",IF(OR(J37="",J37&lt;0),"Startsaldo prüfen",IF(R37&lt;0,"Überzahlung prüfen",IF(AND(H37="Erledigt",S37&gt;0),"Erledigt? Saldo offen",IF(AND(H37&lt;&gt;"Erledigt",S37=0),"Saldo ausgeglichen","OK"))))))</x:f>
      </x:c>
      <x:c r="U37" s="30" t="str">
        <x:f>IF(B37="","",IF(L37="","Keine Aktion erfasst",IF(S37&lt;=0,"Saldo prüfen",IF(L37&lt;TODAY(),"Termin prüfen: überfällig",IF(L37&lt;=TODAY()+14,"Innerhalb 14 Tage","Später")))))</x:f>
      </x:c>
      <x:c r="V37" s="104" t="str">
        <x:f>IF(OR(B37="",S37&lt;=0),"",COUNTIF($S$9:$S$108,"&gt;"&amp;S37)+COUNTIF($S$9:S37,S37))</x:f>
      </x:c>
      <x:c r="W37" s="30" t="str">
        <x:f>IF(B37="","",IF(OR(G37="",G37="Ungeprüft",G37="Strittig"),"Prüfstatus beachten",IF(AND(K37&gt;0,S37&gt;0,K37&gt;S37),"Monatsrate &gt; Rest","")))</x:f>
      </x:c>
    </x:row>
    <x:row r="38" ht="23" customHeight="1">
      <x:c r="A38" s="24" t="str">
        <x:v>NG-030</x:v>
      </x:c>
      <x:c r="B38" s="38"/>
      <x:c r="C38" s="38"/>
      <x:c r="D38" s="38"/>
      <x:c r="E38" s="38"/>
      <x:c r="F38" s="38"/>
      <x:c r="G38" s="38"/>
      <x:c r="H38" s="38"/>
      <x:c r="I38" s="92"/>
      <x:c r="J38" s="96"/>
      <x:c r="K38" s="96"/>
      <x:c r="L38" s="92"/>
      <x:c r="M38" s="38"/>
      <x:c r="N38" s="38"/>
      <x:c r="O38" s="100" t="str">
        <x:f>IF(OR(B38="",I38="",J38=""),"",SUMIFS(Buchungen!$D$9:$D$308,Buchungen!$B$9:$B$308,A38,Buchungen!$C$9:$C$308,"Zahlung",Buchungen!$E$9:$E$308,"Gebucht",Buchungen!$I$9:$I$308,"OK"))</x:f>
      </x:c>
      <x:c r="P38" s="100" t="str">
        <x:f>IF(OR(B38="",I38="",J38=""),"",SUMIFS(Buchungen!$H$9:$H$308,Buchungen!$B$9:$B$308,A38,Buchungen!$C$9:$C$308,"Zinsen")+SUMIFS(Buchungen!$H$9:$H$308,Buchungen!$B$9:$B$308,A38,Buchungen!$C$9:$C$308,"Gebühren")+SUMIFS(Buchungen!$H$9:$H$308,Buchungen!$B$9:$B$308,A38,Buchungen!$C$9:$C$308,"Sonstige Erhöhung"))</x:f>
      </x:c>
      <x:c r="Q38" s="100" t="str">
        <x:f>IF(OR(B38="",I38="",J38=""),"",SUMIFS(Buchungen!$H$9:$H$308,Buchungen!$B$9:$B$308,A38,Buchungen!$C$9:$C$308,"Korrektur +")+SUMIFS(Buchungen!$H$9:$H$308,Buchungen!$B$9:$B$308,A38,Buchungen!$C$9:$C$308,"Korrektur -"))</x:f>
      </x:c>
      <x:c r="R38" s="100" t="str">
        <x:f>IF(OR(B38="",I38="",J38=""),"",J38-O38+P38+Q38)</x:f>
      </x:c>
      <x:c r="S38" s="100" t="str">
        <x:f>IF(R38="","",MAX(0,R38))</x:f>
      </x:c>
      <x:c r="T38" s="30" t="str">
        <x:f>IF(B38="","",IF(I38="","Stichtag fehlt",IF(OR(J38="",J38&lt;0),"Startsaldo prüfen",IF(R38&lt;0,"Überzahlung prüfen",IF(AND(H38="Erledigt",S38&gt;0),"Erledigt? Saldo offen",IF(AND(H38&lt;&gt;"Erledigt",S38=0),"Saldo ausgeglichen","OK"))))))</x:f>
      </x:c>
      <x:c r="U38" s="30" t="str">
        <x:f>IF(B38="","",IF(L38="","Keine Aktion erfasst",IF(S38&lt;=0,"Saldo prüfen",IF(L38&lt;TODAY(),"Termin prüfen: überfällig",IF(L38&lt;=TODAY()+14,"Innerhalb 14 Tage","Später")))))</x:f>
      </x:c>
      <x:c r="V38" s="104" t="str">
        <x:f>IF(OR(B38="",S38&lt;=0),"",COUNTIF($S$9:$S$108,"&gt;"&amp;S38)+COUNTIF($S$9:S38,S38))</x:f>
      </x:c>
      <x:c r="W38" s="30" t="str">
        <x:f>IF(B38="","",IF(OR(G38="",G38="Ungeprüft",G38="Strittig"),"Prüfstatus beachten",IF(AND(K38&gt;0,S38&gt;0,K38&gt;S38),"Monatsrate &gt; Rest","")))</x:f>
      </x:c>
    </x:row>
    <x:row r="39" ht="23" customHeight="1">
      <x:c r="A39" s="24" t="str">
        <x:v>NG-031</x:v>
      </x:c>
      <x:c r="B39" s="38"/>
      <x:c r="C39" s="38"/>
      <x:c r="D39" s="38"/>
      <x:c r="E39" s="38"/>
      <x:c r="F39" s="38"/>
      <x:c r="G39" s="38"/>
      <x:c r="H39" s="38"/>
      <x:c r="I39" s="92"/>
      <x:c r="J39" s="96"/>
      <x:c r="K39" s="96"/>
      <x:c r="L39" s="92"/>
      <x:c r="M39" s="38"/>
      <x:c r="N39" s="38"/>
      <x:c r="O39" s="100" t="str">
        <x:f>IF(OR(B39="",I39="",J39=""),"",SUMIFS(Buchungen!$D$9:$D$308,Buchungen!$B$9:$B$308,A39,Buchungen!$C$9:$C$308,"Zahlung",Buchungen!$E$9:$E$308,"Gebucht",Buchungen!$I$9:$I$308,"OK"))</x:f>
      </x:c>
      <x:c r="P39" s="100" t="str">
        <x:f>IF(OR(B39="",I39="",J39=""),"",SUMIFS(Buchungen!$H$9:$H$308,Buchungen!$B$9:$B$308,A39,Buchungen!$C$9:$C$308,"Zinsen")+SUMIFS(Buchungen!$H$9:$H$308,Buchungen!$B$9:$B$308,A39,Buchungen!$C$9:$C$308,"Gebühren")+SUMIFS(Buchungen!$H$9:$H$308,Buchungen!$B$9:$B$308,A39,Buchungen!$C$9:$C$308,"Sonstige Erhöhung"))</x:f>
      </x:c>
      <x:c r="Q39" s="100" t="str">
        <x:f>IF(OR(B39="",I39="",J39=""),"",SUMIFS(Buchungen!$H$9:$H$308,Buchungen!$B$9:$B$308,A39,Buchungen!$C$9:$C$308,"Korrektur +")+SUMIFS(Buchungen!$H$9:$H$308,Buchungen!$B$9:$B$308,A39,Buchungen!$C$9:$C$308,"Korrektur -"))</x:f>
      </x:c>
      <x:c r="R39" s="100" t="str">
        <x:f>IF(OR(B39="",I39="",J39=""),"",J39-O39+P39+Q39)</x:f>
      </x:c>
      <x:c r="S39" s="100" t="str">
        <x:f>IF(R39="","",MAX(0,R39))</x:f>
      </x:c>
      <x:c r="T39" s="30" t="str">
        <x:f>IF(B39="","",IF(I39="","Stichtag fehlt",IF(OR(J39="",J39&lt;0),"Startsaldo prüfen",IF(R39&lt;0,"Überzahlung prüfen",IF(AND(H39="Erledigt",S39&gt;0),"Erledigt? Saldo offen",IF(AND(H39&lt;&gt;"Erledigt",S39=0),"Saldo ausgeglichen","OK"))))))</x:f>
      </x:c>
      <x:c r="U39" s="30" t="str">
        <x:f>IF(B39="","",IF(L39="","Keine Aktion erfasst",IF(S39&lt;=0,"Saldo prüfen",IF(L39&lt;TODAY(),"Termin prüfen: überfällig",IF(L39&lt;=TODAY()+14,"Innerhalb 14 Tage","Später")))))</x:f>
      </x:c>
      <x:c r="V39" s="104" t="str">
        <x:f>IF(OR(B39="",S39&lt;=0),"",COUNTIF($S$9:$S$108,"&gt;"&amp;S39)+COUNTIF($S$9:S39,S39))</x:f>
      </x:c>
      <x:c r="W39" s="30" t="str">
        <x:f>IF(B39="","",IF(OR(G39="",G39="Ungeprüft",G39="Strittig"),"Prüfstatus beachten",IF(AND(K39&gt;0,S39&gt;0,K39&gt;S39),"Monatsrate &gt; Rest","")))</x:f>
      </x:c>
    </x:row>
    <x:row r="40" ht="23" customHeight="1">
      <x:c r="A40" s="24" t="str">
        <x:v>NG-032</x:v>
      </x:c>
      <x:c r="B40" s="38"/>
      <x:c r="C40" s="38"/>
      <x:c r="D40" s="38"/>
      <x:c r="E40" s="38"/>
      <x:c r="F40" s="38"/>
      <x:c r="G40" s="38"/>
      <x:c r="H40" s="38"/>
      <x:c r="I40" s="92"/>
      <x:c r="J40" s="96"/>
      <x:c r="K40" s="96"/>
      <x:c r="L40" s="92"/>
      <x:c r="M40" s="38"/>
      <x:c r="N40" s="38"/>
      <x:c r="O40" s="100" t="str">
        <x:f>IF(OR(B40="",I40="",J40=""),"",SUMIFS(Buchungen!$D$9:$D$308,Buchungen!$B$9:$B$308,A40,Buchungen!$C$9:$C$308,"Zahlung",Buchungen!$E$9:$E$308,"Gebucht",Buchungen!$I$9:$I$308,"OK"))</x:f>
      </x:c>
      <x:c r="P40" s="100" t="str">
        <x:f>IF(OR(B40="",I40="",J40=""),"",SUMIFS(Buchungen!$H$9:$H$308,Buchungen!$B$9:$B$308,A40,Buchungen!$C$9:$C$308,"Zinsen")+SUMIFS(Buchungen!$H$9:$H$308,Buchungen!$B$9:$B$308,A40,Buchungen!$C$9:$C$308,"Gebühren")+SUMIFS(Buchungen!$H$9:$H$308,Buchungen!$B$9:$B$308,A40,Buchungen!$C$9:$C$308,"Sonstige Erhöhung"))</x:f>
      </x:c>
      <x:c r="Q40" s="100" t="str">
        <x:f>IF(OR(B40="",I40="",J40=""),"",SUMIFS(Buchungen!$H$9:$H$308,Buchungen!$B$9:$B$308,A40,Buchungen!$C$9:$C$308,"Korrektur +")+SUMIFS(Buchungen!$H$9:$H$308,Buchungen!$B$9:$B$308,A40,Buchungen!$C$9:$C$308,"Korrektur -"))</x:f>
      </x:c>
      <x:c r="R40" s="100" t="str">
        <x:f>IF(OR(B40="",I40="",J40=""),"",J40-O40+P40+Q40)</x:f>
      </x:c>
      <x:c r="S40" s="100" t="str">
        <x:f>IF(R40="","",MAX(0,R40))</x:f>
      </x:c>
      <x:c r="T40" s="30" t="str">
        <x:f>IF(B40="","",IF(I40="","Stichtag fehlt",IF(OR(J40="",J40&lt;0),"Startsaldo prüfen",IF(R40&lt;0,"Überzahlung prüfen",IF(AND(H40="Erledigt",S40&gt;0),"Erledigt? Saldo offen",IF(AND(H40&lt;&gt;"Erledigt",S40=0),"Saldo ausgeglichen","OK"))))))</x:f>
      </x:c>
      <x:c r="U40" s="30" t="str">
        <x:f>IF(B40="","",IF(L40="","Keine Aktion erfasst",IF(S40&lt;=0,"Saldo prüfen",IF(L40&lt;TODAY(),"Termin prüfen: überfällig",IF(L40&lt;=TODAY()+14,"Innerhalb 14 Tage","Später")))))</x:f>
      </x:c>
      <x:c r="V40" s="104" t="str">
        <x:f>IF(OR(B40="",S40&lt;=0),"",COUNTIF($S$9:$S$108,"&gt;"&amp;S40)+COUNTIF($S$9:S40,S40))</x:f>
      </x:c>
      <x:c r="W40" s="30" t="str">
        <x:f>IF(B40="","",IF(OR(G40="",G40="Ungeprüft",G40="Strittig"),"Prüfstatus beachten",IF(AND(K40&gt;0,S40&gt;0,K40&gt;S40),"Monatsrate &gt; Rest","")))</x:f>
      </x:c>
    </x:row>
    <x:row r="41" ht="23" customHeight="1">
      <x:c r="A41" s="24" t="str">
        <x:v>NG-033</x:v>
      </x:c>
      <x:c r="B41" s="38"/>
      <x:c r="C41" s="38"/>
      <x:c r="D41" s="38"/>
      <x:c r="E41" s="38"/>
      <x:c r="F41" s="38"/>
      <x:c r="G41" s="38"/>
      <x:c r="H41" s="38"/>
      <x:c r="I41" s="92"/>
      <x:c r="J41" s="96"/>
      <x:c r="K41" s="96"/>
      <x:c r="L41" s="92"/>
      <x:c r="M41" s="38"/>
      <x:c r="N41" s="38"/>
      <x:c r="O41" s="100" t="str">
        <x:f>IF(OR(B41="",I41="",J41=""),"",SUMIFS(Buchungen!$D$9:$D$308,Buchungen!$B$9:$B$308,A41,Buchungen!$C$9:$C$308,"Zahlung",Buchungen!$E$9:$E$308,"Gebucht",Buchungen!$I$9:$I$308,"OK"))</x:f>
      </x:c>
      <x:c r="P41" s="100" t="str">
        <x:f>IF(OR(B41="",I41="",J41=""),"",SUMIFS(Buchungen!$H$9:$H$308,Buchungen!$B$9:$B$308,A41,Buchungen!$C$9:$C$308,"Zinsen")+SUMIFS(Buchungen!$H$9:$H$308,Buchungen!$B$9:$B$308,A41,Buchungen!$C$9:$C$308,"Gebühren")+SUMIFS(Buchungen!$H$9:$H$308,Buchungen!$B$9:$B$308,A41,Buchungen!$C$9:$C$308,"Sonstige Erhöhung"))</x:f>
      </x:c>
      <x:c r="Q41" s="100" t="str">
        <x:f>IF(OR(B41="",I41="",J41=""),"",SUMIFS(Buchungen!$H$9:$H$308,Buchungen!$B$9:$B$308,A41,Buchungen!$C$9:$C$308,"Korrektur +")+SUMIFS(Buchungen!$H$9:$H$308,Buchungen!$B$9:$B$308,A41,Buchungen!$C$9:$C$308,"Korrektur -"))</x:f>
      </x:c>
      <x:c r="R41" s="100" t="str">
        <x:f>IF(OR(B41="",I41="",J41=""),"",J41-O41+P41+Q41)</x:f>
      </x:c>
      <x:c r="S41" s="100" t="str">
        <x:f>IF(R41="","",MAX(0,R41))</x:f>
      </x:c>
      <x:c r="T41" s="30" t="str">
        <x:f>IF(B41="","",IF(I41="","Stichtag fehlt",IF(OR(J41="",J41&lt;0),"Startsaldo prüfen",IF(R41&lt;0,"Überzahlung prüfen",IF(AND(H41="Erledigt",S41&gt;0),"Erledigt? Saldo offen",IF(AND(H41&lt;&gt;"Erledigt",S41=0),"Saldo ausgeglichen","OK"))))))</x:f>
      </x:c>
      <x:c r="U41" s="30" t="str">
        <x:f>IF(B41="","",IF(L41="","Keine Aktion erfasst",IF(S41&lt;=0,"Saldo prüfen",IF(L41&lt;TODAY(),"Termin prüfen: überfällig",IF(L41&lt;=TODAY()+14,"Innerhalb 14 Tage","Später")))))</x:f>
      </x:c>
      <x:c r="V41" s="104" t="str">
        <x:f>IF(OR(B41="",S41&lt;=0),"",COUNTIF($S$9:$S$108,"&gt;"&amp;S41)+COUNTIF($S$9:S41,S41))</x:f>
      </x:c>
      <x:c r="W41" s="30" t="str">
        <x:f>IF(B41="","",IF(OR(G41="",G41="Ungeprüft",G41="Strittig"),"Prüfstatus beachten",IF(AND(K41&gt;0,S41&gt;0,K41&gt;S41),"Monatsrate &gt; Rest","")))</x:f>
      </x:c>
    </x:row>
    <x:row r="42" ht="23" customHeight="1">
      <x:c r="A42" s="24" t="str">
        <x:v>NG-034</x:v>
      </x:c>
      <x:c r="B42" s="38"/>
      <x:c r="C42" s="38"/>
      <x:c r="D42" s="38"/>
      <x:c r="E42" s="38"/>
      <x:c r="F42" s="38"/>
      <x:c r="G42" s="38"/>
      <x:c r="H42" s="38"/>
      <x:c r="I42" s="92"/>
      <x:c r="J42" s="96"/>
      <x:c r="K42" s="96"/>
      <x:c r="L42" s="92"/>
      <x:c r="M42" s="38"/>
      <x:c r="N42" s="38"/>
      <x:c r="O42" s="100" t="str">
        <x:f>IF(OR(B42="",I42="",J42=""),"",SUMIFS(Buchungen!$D$9:$D$308,Buchungen!$B$9:$B$308,A42,Buchungen!$C$9:$C$308,"Zahlung",Buchungen!$E$9:$E$308,"Gebucht",Buchungen!$I$9:$I$308,"OK"))</x:f>
      </x:c>
      <x:c r="P42" s="100" t="str">
        <x:f>IF(OR(B42="",I42="",J42=""),"",SUMIFS(Buchungen!$H$9:$H$308,Buchungen!$B$9:$B$308,A42,Buchungen!$C$9:$C$308,"Zinsen")+SUMIFS(Buchungen!$H$9:$H$308,Buchungen!$B$9:$B$308,A42,Buchungen!$C$9:$C$308,"Gebühren")+SUMIFS(Buchungen!$H$9:$H$308,Buchungen!$B$9:$B$308,A42,Buchungen!$C$9:$C$308,"Sonstige Erhöhung"))</x:f>
      </x:c>
      <x:c r="Q42" s="100" t="str">
        <x:f>IF(OR(B42="",I42="",J42=""),"",SUMIFS(Buchungen!$H$9:$H$308,Buchungen!$B$9:$B$308,A42,Buchungen!$C$9:$C$308,"Korrektur +")+SUMIFS(Buchungen!$H$9:$H$308,Buchungen!$B$9:$B$308,A42,Buchungen!$C$9:$C$308,"Korrektur -"))</x:f>
      </x:c>
      <x:c r="R42" s="100" t="str">
        <x:f>IF(OR(B42="",I42="",J42=""),"",J42-O42+P42+Q42)</x:f>
      </x:c>
      <x:c r="S42" s="100" t="str">
        <x:f>IF(R42="","",MAX(0,R42))</x:f>
      </x:c>
      <x:c r="T42" s="30" t="str">
        <x:f>IF(B42="","",IF(I42="","Stichtag fehlt",IF(OR(J42="",J42&lt;0),"Startsaldo prüfen",IF(R42&lt;0,"Überzahlung prüfen",IF(AND(H42="Erledigt",S42&gt;0),"Erledigt? Saldo offen",IF(AND(H42&lt;&gt;"Erledigt",S42=0),"Saldo ausgeglichen","OK"))))))</x:f>
      </x:c>
      <x:c r="U42" s="30" t="str">
        <x:f>IF(B42="","",IF(L42="","Keine Aktion erfasst",IF(S42&lt;=0,"Saldo prüfen",IF(L42&lt;TODAY(),"Termin prüfen: überfällig",IF(L42&lt;=TODAY()+14,"Innerhalb 14 Tage","Später")))))</x:f>
      </x:c>
      <x:c r="V42" s="104" t="str">
        <x:f>IF(OR(B42="",S42&lt;=0),"",COUNTIF($S$9:$S$108,"&gt;"&amp;S42)+COUNTIF($S$9:S42,S42))</x:f>
      </x:c>
      <x:c r="W42" s="30" t="str">
        <x:f>IF(B42="","",IF(OR(G42="",G42="Ungeprüft",G42="Strittig"),"Prüfstatus beachten",IF(AND(K42&gt;0,S42&gt;0,K42&gt;S42),"Monatsrate &gt; Rest","")))</x:f>
      </x:c>
    </x:row>
    <x:row r="43" ht="23" customHeight="1">
      <x:c r="A43" s="24" t="str">
        <x:v>NG-035</x:v>
      </x:c>
      <x:c r="B43" s="38"/>
      <x:c r="C43" s="38"/>
      <x:c r="D43" s="38"/>
      <x:c r="E43" s="38"/>
      <x:c r="F43" s="38"/>
      <x:c r="G43" s="38"/>
      <x:c r="H43" s="38"/>
      <x:c r="I43" s="92"/>
      <x:c r="J43" s="96"/>
      <x:c r="K43" s="96"/>
      <x:c r="L43" s="92"/>
      <x:c r="M43" s="38"/>
      <x:c r="N43" s="38"/>
      <x:c r="O43" s="100" t="str">
        <x:f>IF(OR(B43="",I43="",J43=""),"",SUMIFS(Buchungen!$D$9:$D$308,Buchungen!$B$9:$B$308,A43,Buchungen!$C$9:$C$308,"Zahlung",Buchungen!$E$9:$E$308,"Gebucht",Buchungen!$I$9:$I$308,"OK"))</x:f>
      </x:c>
      <x:c r="P43" s="100" t="str">
        <x:f>IF(OR(B43="",I43="",J43=""),"",SUMIFS(Buchungen!$H$9:$H$308,Buchungen!$B$9:$B$308,A43,Buchungen!$C$9:$C$308,"Zinsen")+SUMIFS(Buchungen!$H$9:$H$308,Buchungen!$B$9:$B$308,A43,Buchungen!$C$9:$C$308,"Gebühren")+SUMIFS(Buchungen!$H$9:$H$308,Buchungen!$B$9:$B$308,A43,Buchungen!$C$9:$C$308,"Sonstige Erhöhung"))</x:f>
      </x:c>
      <x:c r="Q43" s="100" t="str">
        <x:f>IF(OR(B43="",I43="",J43=""),"",SUMIFS(Buchungen!$H$9:$H$308,Buchungen!$B$9:$B$308,A43,Buchungen!$C$9:$C$308,"Korrektur +")+SUMIFS(Buchungen!$H$9:$H$308,Buchungen!$B$9:$B$308,A43,Buchungen!$C$9:$C$308,"Korrektur -"))</x:f>
      </x:c>
      <x:c r="R43" s="100" t="str">
        <x:f>IF(OR(B43="",I43="",J43=""),"",J43-O43+P43+Q43)</x:f>
      </x:c>
      <x:c r="S43" s="100" t="str">
        <x:f>IF(R43="","",MAX(0,R43))</x:f>
      </x:c>
      <x:c r="T43" s="30" t="str">
        <x:f>IF(B43="","",IF(I43="","Stichtag fehlt",IF(OR(J43="",J43&lt;0),"Startsaldo prüfen",IF(R43&lt;0,"Überzahlung prüfen",IF(AND(H43="Erledigt",S43&gt;0),"Erledigt? Saldo offen",IF(AND(H43&lt;&gt;"Erledigt",S43=0),"Saldo ausgeglichen","OK"))))))</x:f>
      </x:c>
      <x:c r="U43" s="30" t="str">
        <x:f>IF(B43="","",IF(L43="","Keine Aktion erfasst",IF(S43&lt;=0,"Saldo prüfen",IF(L43&lt;TODAY(),"Termin prüfen: überfällig",IF(L43&lt;=TODAY()+14,"Innerhalb 14 Tage","Später")))))</x:f>
      </x:c>
      <x:c r="V43" s="104" t="str">
        <x:f>IF(OR(B43="",S43&lt;=0),"",COUNTIF($S$9:$S$108,"&gt;"&amp;S43)+COUNTIF($S$9:S43,S43))</x:f>
      </x:c>
      <x:c r="W43" s="30" t="str">
        <x:f>IF(B43="","",IF(OR(G43="",G43="Ungeprüft",G43="Strittig"),"Prüfstatus beachten",IF(AND(K43&gt;0,S43&gt;0,K43&gt;S43),"Monatsrate &gt; Rest","")))</x:f>
      </x:c>
    </x:row>
    <x:row r="44" ht="23" customHeight="1">
      <x:c r="A44" s="24" t="str">
        <x:v>NG-036</x:v>
      </x:c>
      <x:c r="B44" s="38"/>
      <x:c r="C44" s="38"/>
      <x:c r="D44" s="38"/>
      <x:c r="E44" s="38"/>
      <x:c r="F44" s="38"/>
      <x:c r="G44" s="38"/>
      <x:c r="H44" s="38"/>
      <x:c r="I44" s="92"/>
      <x:c r="J44" s="96"/>
      <x:c r="K44" s="96"/>
      <x:c r="L44" s="92"/>
      <x:c r="M44" s="38"/>
      <x:c r="N44" s="38"/>
      <x:c r="O44" s="100" t="str">
        <x:f>IF(OR(B44="",I44="",J44=""),"",SUMIFS(Buchungen!$D$9:$D$308,Buchungen!$B$9:$B$308,A44,Buchungen!$C$9:$C$308,"Zahlung",Buchungen!$E$9:$E$308,"Gebucht",Buchungen!$I$9:$I$308,"OK"))</x:f>
      </x:c>
      <x:c r="P44" s="100" t="str">
        <x:f>IF(OR(B44="",I44="",J44=""),"",SUMIFS(Buchungen!$H$9:$H$308,Buchungen!$B$9:$B$308,A44,Buchungen!$C$9:$C$308,"Zinsen")+SUMIFS(Buchungen!$H$9:$H$308,Buchungen!$B$9:$B$308,A44,Buchungen!$C$9:$C$308,"Gebühren")+SUMIFS(Buchungen!$H$9:$H$308,Buchungen!$B$9:$B$308,A44,Buchungen!$C$9:$C$308,"Sonstige Erhöhung"))</x:f>
      </x:c>
      <x:c r="Q44" s="100" t="str">
        <x:f>IF(OR(B44="",I44="",J44=""),"",SUMIFS(Buchungen!$H$9:$H$308,Buchungen!$B$9:$B$308,A44,Buchungen!$C$9:$C$308,"Korrektur +")+SUMIFS(Buchungen!$H$9:$H$308,Buchungen!$B$9:$B$308,A44,Buchungen!$C$9:$C$308,"Korrektur -"))</x:f>
      </x:c>
      <x:c r="R44" s="100" t="str">
        <x:f>IF(OR(B44="",I44="",J44=""),"",J44-O44+P44+Q44)</x:f>
      </x:c>
      <x:c r="S44" s="100" t="str">
        <x:f>IF(R44="","",MAX(0,R44))</x:f>
      </x:c>
      <x:c r="T44" s="30" t="str">
        <x:f>IF(B44="","",IF(I44="","Stichtag fehlt",IF(OR(J44="",J44&lt;0),"Startsaldo prüfen",IF(R44&lt;0,"Überzahlung prüfen",IF(AND(H44="Erledigt",S44&gt;0),"Erledigt? Saldo offen",IF(AND(H44&lt;&gt;"Erledigt",S44=0),"Saldo ausgeglichen","OK"))))))</x:f>
      </x:c>
      <x:c r="U44" s="30" t="str">
        <x:f>IF(B44="","",IF(L44="","Keine Aktion erfasst",IF(S44&lt;=0,"Saldo prüfen",IF(L44&lt;TODAY(),"Termin prüfen: überfällig",IF(L44&lt;=TODAY()+14,"Innerhalb 14 Tage","Später")))))</x:f>
      </x:c>
      <x:c r="V44" s="104" t="str">
        <x:f>IF(OR(B44="",S44&lt;=0),"",COUNTIF($S$9:$S$108,"&gt;"&amp;S44)+COUNTIF($S$9:S44,S44))</x:f>
      </x:c>
      <x:c r="W44" s="30" t="str">
        <x:f>IF(B44="","",IF(OR(G44="",G44="Ungeprüft",G44="Strittig"),"Prüfstatus beachten",IF(AND(K44&gt;0,S44&gt;0,K44&gt;S44),"Monatsrate &gt; Rest","")))</x:f>
      </x:c>
    </x:row>
    <x:row r="45" ht="23" customHeight="1">
      <x:c r="A45" s="24" t="str">
        <x:v>NG-037</x:v>
      </x:c>
      <x:c r="B45" s="38"/>
      <x:c r="C45" s="38"/>
      <x:c r="D45" s="38"/>
      <x:c r="E45" s="38"/>
      <x:c r="F45" s="38"/>
      <x:c r="G45" s="38"/>
      <x:c r="H45" s="38"/>
      <x:c r="I45" s="92"/>
      <x:c r="J45" s="96"/>
      <x:c r="K45" s="96"/>
      <x:c r="L45" s="92"/>
      <x:c r="M45" s="38"/>
      <x:c r="N45" s="38"/>
      <x:c r="O45" s="100" t="str">
        <x:f>IF(OR(B45="",I45="",J45=""),"",SUMIFS(Buchungen!$D$9:$D$308,Buchungen!$B$9:$B$308,A45,Buchungen!$C$9:$C$308,"Zahlung",Buchungen!$E$9:$E$308,"Gebucht",Buchungen!$I$9:$I$308,"OK"))</x:f>
      </x:c>
      <x:c r="P45" s="100" t="str">
        <x:f>IF(OR(B45="",I45="",J45=""),"",SUMIFS(Buchungen!$H$9:$H$308,Buchungen!$B$9:$B$308,A45,Buchungen!$C$9:$C$308,"Zinsen")+SUMIFS(Buchungen!$H$9:$H$308,Buchungen!$B$9:$B$308,A45,Buchungen!$C$9:$C$308,"Gebühren")+SUMIFS(Buchungen!$H$9:$H$308,Buchungen!$B$9:$B$308,A45,Buchungen!$C$9:$C$308,"Sonstige Erhöhung"))</x:f>
      </x:c>
      <x:c r="Q45" s="100" t="str">
        <x:f>IF(OR(B45="",I45="",J45=""),"",SUMIFS(Buchungen!$H$9:$H$308,Buchungen!$B$9:$B$308,A45,Buchungen!$C$9:$C$308,"Korrektur +")+SUMIFS(Buchungen!$H$9:$H$308,Buchungen!$B$9:$B$308,A45,Buchungen!$C$9:$C$308,"Korrektur -"))</x:f>
      </x:c>
      <x:c r="R45" s="100" t="str">
        <x:f>IF(OR(B45="",I45="",J45=""),"",J45-O45+P45+Q45)</x:f>
      </x:c>
      <x:c r="S45" s="100" t="str">
        <x:f>IF(R45="","",MAX(0,R45))</x:f>
      </x:c>
      <x:c r="T45" s="30" t="str">
        <x:f>IF(B45="","",IF(I45="","Stichtag fehlt",IF(OR(J45="",J45&lt;0),"Startsaldo prüfen",IF(R45&lt;0,"Überzahlung prüfen",IF(AND(H45="Erledigt",S45&gt;0),"Erledigt? Saldo offen",IF(AND(H45&lt;&gt;"Erledigt",S45=0),"Saldo ausgeglichen","OK"))))))</x:f>
      </x:c>
      <x:c r="U45" s="30" t="str">
        <x:f>IF(B45="","",IF(L45="","Keine Aktion erfasst",IF(S45&lt;=0,"Saldo prüfen",IF(L45&lt;TODAY(),"Termin prüfen: überfällig",IF(L45&lt;=TODAY()+14,"Innerhalb 14 Tage","Später")))))</x:f>
      </x:c>
      <x:c r="V45" s="104" t="str">
        <x:f>IF(OR(B45="",S45&lt;=0),"",COUNTIF($S$9:$S$108,"&gt;"&amp;S45)+COUNTIF($S$9:S45,S45))</x:f>
      </x:c>
      <x:c r="W45" s="30" t="str">
        <x:f>IF(B45="","",IF(OR(G45="",G45="Ungeprüft",G45="Strittig"),"Prüfstatus beachten",IF(AND(K45&gt;0,S45&gt;0,K45&gt;S45),"Monatsrate &gt; Rest","")))</x:f>
      </x:c>
    </x:row>
    <x:row r="46" ht="23" customHeight="1">
      <x:c r="A46" s="24" t="str">
        <x:v>NG-038</x:v>
      </x:c>
      <x:c r="B46" s="38"/>
      <x:c r="C46" s="38"/>
      <x:c r="D46" s="38"/>
      <x:c r="E46" s="38"/>
      <x:c r="F46" s="38"/>
      <x:c r="G46" s="38"/>
      <x:c r="H46" s="38"/>
      <x:c r="I46" s="92"/>
      <x:c r="J46" s="96"/>
      <x:c r="K46" s="96"/>
      <x:c r="L46" s="92"/>
      <x:c r="M46" s="38"/>
      <x:c r="N46" s="38"/>
      <x:c r="O46" s="100" t="str">
        <x:f>IF(OR(B46="",I46="",J46=""),"",SUMIFS(Buchungen!$D$9:$D$308,Buchungen!$B$9:$B$308,A46,Buchungen!$C$9:$C$308,"Zahlung",Buchungen!$E$9:$E$308,"Gebucht",Buchungen!$I$9:$I$308,"OK"))</x:f>
      </x:c>
      <x:c r="P46" s="100" t="str">
        <x:f>IF(OR(B46="",I46="",J46=""),"",SUMIFS(Buchungen!$H$9:$H$308,Buchungen!$B$9:$B$308,A46,Buchungen!$C$9:$C$308,"Zinsen")+SUMIFS(Buchungen!$H$9:$H$308,Buchungen!$B$9:$B$308,A46,Buchungen!$C$9:$C$308,"Gebühren")+SUMIFS(Buchungen!$H$9:$H$308,Buchungen!$B$9:$B$308,A46,Buchungen!$C$9:$C$308,"Sonstige Erhöhung"))</x:f>
      </x:c>
      <x:c r="Q46" s="100" t="str">
        <x:f>IF(OR(B46="",I46="",J46=""),"",SUMIFS(Buchungen!$H$9:$H$308,Buchungen!$B$9:$B$308,A46,Buchungen!$C$9:$C$308,"Korrektur +")+SUMIFS(Buchungen!$H$9:$H$308,Buchungen!$B$9:$B$308,A46,Buchungen!$C$9:$C$308,"Korrektur -"))</x:f>
      </x:c>
      <x:c r="R46" s="100" t="str">
        <x:f>IF(OR(B46="",I46="",J46=""),"",J46-O46+P46+Q46)</x:f>
      </x:c>
      <x:c r="S46" s="100" t="str">
        <x:f>IF(R46="","",MAX(0,R46))</x:f>
      </x:c>
      <x:c r="T46" s="30" t="str">
        <x:f>IF(B46="","",IF(I46="","Stichtag fehlt",IF(OR(J46="",J46&lt;0),"Startsaldo prüfen",IF(R46&lt;0,"Überzahlung prüfen",IF(AND(H46="Erledigt",S46&gt;0),"Erledigt? Saldo offen",IF(AND(H46&lt;&gt;"Erledigt",S46=0),"Saldo ausgeglichen","OK"))))))</x:f>
      </x:c>
      <x:c r="U46" s="30" t="str">
        <x:f>IF(B46="","",IF(L46="","Keine Aktion erfasst",IF(S46&lt;=0,"Saldo prüfen",IF(L46&lt;TODAY(),"Termin prüfen: überfällig",IF(L46&lt;=TODAY()+14,"Innerhalb 14 Tage","Später")))))</x:f>
      </x:c>
      <x:c r="V46" s="104" t="str">
        <x:f>IF(OR(B46="",S46&lt;=0),"",COUNTIF($S$9:$S$108,"&gt;"&amp;S46)+COUNTIF($S$9:S46,S46))</x:f>
      </x:c>
      <x:c r="W46" s="30" t="str">
        <x:f>IF(B46="","",IF(OR(G46="",G46="Ungeprüft",G46="Strittig"),"Prüfstatus beachten",IF(AND(K46&gt;0,S46&gt;0,K46&gt;S46),"Monatsrate &gt; Rest","")))</x:f>
      </x:c>
    </x:row>
    <x:row r="47" ht="23" customHeight="1">
      <x:c r="A47" s="24" t="str">
        <x:v>NG-039</x:v>
      </x:c>
      <x:c r="B47" s="38"/>
      <x:c r="C47" s="38"/>
      <x:c r="D47" s="38"/>
      <x:c r="E47" s="38"/>
      <x:c r="F47" s="38"/>
      <x:c r="G47" s="38"/>
      <x:c r="H47" s="38"/>
      <x:c r="I47" s="92"/>
      <x:c r="J47" s="96"/>
      <x:c r="K47" s="96"/>
      <x:c r="L47" s="92"/>
      <x:c r="M47" s="38"/>
      <x:c r="N47" s="38"/>
      <x:c r="O47" s="100" t="str">
        <x:f>IF(OR(B47="",I47="",J47=""),"",SUMIFS(Buchungen!$D$9:$D$308,Buchungen!$B$9:$B$308,A47,Buchungen!$C$9:$C$308,"Zahlung",Buchungen!$E$9:$E$308,"Gebucht",Buchungen!$I$9:$I$308,"OK"))</x:f>
      </x:c>
      <x:c r="P47" s="100" t="str">
        <x:f>IF(OR(B47="",I47="",J47=""),"",SUMIFS(Buchungen!$H$9:$H$308,Buchungen!$B$9:$B$308,A47,Buchungen!$C$9:$C$308,"Zinsen")+SUMIFS(Buchungen!$H$9:$H$308,Buchungen!$B$9:$B$308,A47,Buchungen!$C$9:$C$308,"Gebühren")+SUMIFS(Buchungen!$H$9:$H$308,Buchungen!$B$9:$B$308,A47,Buchungen!$C$9:$C$308,"Sonstige Erhöhung"))</x:f>
      </x:c>
      <x:c r="Q47" s="100" t="str">
        <x:f>IF(OR(B47="",I47="",J47=""),"",SUMIFS(Buchungen!$H$9:$H$308,Buchungen!$B$9:$B$308,A47,Buchungen!$C$9:$C$308,"Korrektur +")+SUMIFS(Buchungen!$H$9:$H$308,Buchungen!$B$9:$B$308,A47,Buchungen!$C$9:$C$308,"Korrektur -"))</x:f>
      </x:c>
      <x:c r="R47" s="100" t="str">
        <x:f>IF(OR(B47="",I47="",J47=""),"",J47-O47+P47+Q47)</x:f>
      </x:c>
      <x:c r="S47" s="100" t="str">
        <x:f>IF(R47="","",MAX(0,R47))</x:f>
      </x:c>
      <x:c r="T47" s="30" t="str">
        <x:f>IF(B47="","",IF(I47="","Stichtag fehlt",IF(OR(J47="",J47&lt;0),"Startsaldo prüfen",IF(R47&lt;0,"Überzahlung prüfen",IF(AND(H47="Erledigt",S47&gt;0),"Erledigt? Saldo offen",IF(AND(H47&lt;&gt;"Erledigt",S47=0),"Saldo ausgeglichen","OK"))))))</x:f>
      </x:c>
      <x:c r="U47" s="30" t="str">
        <x:f>IF(B47="","",IF(L47="","Keine Aktion erfasst",IF(S47&lt;=0,"Saldo prüfen",IF(L47&lt;TODAY(),"Termin prüfen: überfällig",IF(L47&lt;=TODAY()+14,"Innerhalb 14 Tage","Später")))))</x:f>
      </x:c>
      <x:c r="V47" s="104" t="str">
        <x:f>IF(OR(B47="",S47&lt;=0),"",COUNTIF($S$9:$S$108,"&gt;"&amp;S47)+COUNTIF($S$9:S47,S47))</x:f>
      </x:c>
      <x:c r="W47" s="30" t="str">
        <x:f>IF(B47="","",IF(OR(G47="",G47="Ungeprüft",G47="Strittig"),"Prüfstatus beachten",IF(AND(K47&gt;0,S47&gt;0,K47&gt;S47),"Monatsrate &gt; Rest","")))</x:f>
      </x:c>
    </x:row>
    <x:row r="48" ht="23" customHeight="1">
      <x:c r="A48" s="24" t="str">
        <x:v>NG-040</x:v>
      </x:c>
      <x:c r="B48" s="38"/>
      <x:c r="C48" s="38"/>
      <x:c r="D48" s="38"/>
      <x:c r="E48" s="38"/>
      <x:c r="F48" s="38"/>
      <x:c r="G48" s="38"/>
      <x:c r="H48" s="38"/>
      <x:c r="I48" s="92"/>
      <x:c r="J48" s="96"/>
      <x:c r="K48" s="96"/>
      <x:c r="L48" s="92"/>
      <x:c r="M48" s="38"/>
      <x:c r="N48" s="38"/>
      <x:c r="O48" s="100" t="str">
        <x:f>IF(OR(B48="",I48="",J48=""),"",SUMIFS(Buchungen!$D$9:$D$308,Buchungen!$B$9:$B$308,A48,Buchungen!$C$9:$C$308,"Zahlung",Buchungen!$E$9:$E$308,"Gebucht",Buchungen!$I$9:$I$308,"OK"))</x:f>
      </x:c>
      <x:c r="P48" s="100" t="str">
        <x:f>IF(OR(B48="",I48="",J48=""),"",SUMIFS(Buchungen!$H$9:$H$308,Buchungen!$B$9:$B$308,A48,Buchungen!$C$9:$C$308,"Zinsen")+SUMIFS(Buchungen!$H$9:$H$308,Buchungen!$B$9:$B$308,A48,Buchungen!$C$9:$C$308,"Gebühren")+SUMIFS(Buchungen!$H$9:$H$308,Buchungen!$B$9:$B$308,A48,Buchungen!$C$9:$C$308,"Sonstige Erhöhung"))</x:f>
      </x:c>
      <x:c r="Q48" s="100" t="str">
        <x:f>IF(OR(B48="",I48="",J48=""),"",SUMIFS(Buchungen!$H$9:$H$308,Buchungen!$B$9:$B$308,A48,Buchungen!$C$9:$C$308,"Korrektur +")+SUMIFS(Buchungen!$H$9:$H$308,Buchungen!$B$9:$B$308,A48,Buchungen!$C$9:$C$308,"Korrektur -"))</x:f>
      </x:c>
      <x:c r="R48" s="100" t="str">
        <x:f>IF(OR(B48="",I48="",J48=""),"",J48-O48+P48+Q48)</x:f>
      </x:c>
      <x:c r="S48" s="100" t="str">
        <x:f>IF(R48="","",MAX(0,R48))</x:f>
      </x:c>
      <x:c r="T48" s="30" t="str">
        <x:f>IF(B48="","",IF(I48="","Stichtag fehlt",IF(OR(J48="",J48&lt;0),"Startsaldo prüfen",IF(R48&lt;0,"Überzahlung prüfen",IF(AND(H48="Erledigt",S48&gt;0),"Erledigt? Saldo offen",IF(AND(H48&lt;&gt;"Erledigt",S48=0),"Saldo ausgeglichen","OK"))))))</x:f>
      </x:c>
      <x:c r="U48" s="30" t="str">
        <x:f>IF(B48="","",IF(L48="","Keine Aktion erfasst",IF(S48&lt;=0,"Saldo prüfen",IF(L48&lt;TODAY(),"Termin prüfen: überfällig",IF(L48&lt;=TODAY()+14,"Innerhalb 14 Tage","Später")))))</x:f>
      </x:c>
      <x:c r="V48" s="104" t="str">
        <x:f>IF(OR(B48="",S48&lt;=0),"",COUNTIF($S$9:$S$108,"&gt;"&amp;S48)+COUNTIF($S$9:S48,S48))</x:f>
      </x:c>
      <x:c r="W48" s="30" t="str">
        <x:f>IF(B48="","",IF(OR(G48="",G48="Ungeprüft",G48="Strittig"),"Prüfstatus beachten",IF(AND(K48&gt;0,S48&gt;0,K48&gt;S48),"Monatsrate &gt; Rest","")))</x:f>
      </x:c>
    </x:row>
    <x:row r="49" ht="23" customHeight="1">
      <x:c r="A49" s="24" t="str">
        <x:v>NG-041</x:v>
      </x:c>
      <x:c r="B49" s="38"/>
      <x:c r="C49" s="38"/>
      <x:c r="D49" s="38"/>
      <x:c r="E49" s="38"/>
      <x:c r="F49" s="38"/>
      <x:c r="G49" s="38"/>
      <x:c r="H49" s="38"/>
      <x:c r="I49" s="92"/>
      <x:c r="J49" s="96"/>
      <x:c r="K49" s="96"/>
      <x:c r="L49" s="92"/>
      <x:c r="M49" s="38"/>
      <x:c r="N49" s="38"/>
      <x:c r="O49" s="100" t="str">
        <x:f>IF(OR(B49="",I49="",J49=""),"",SUMIFS(Buchungen!$D$9:$D$308,Buchungen!$B$9:$B$308,A49,Buchungen!$C$9:$C$308,"Zahlung",Buchungen!$E$9:$E$308,"Gebucht",Buchungen!$I$9:$I$308,"OK"))</x:f>
      </x:c>
      <x:c r="P49" s="100" t="str">
        <x:f>IF(OR(B49="",I49="",J49=""),"",SUMIFS(Buchungen!$H$9:$H$308,Buchungen!$B$9:$B$308,A49,Buchungen!$C$9:$C$308,"Zinsen")+SUMIFS(Buchungen!$H$9:$H$308,Buchungen!$B$9:$B$308,A49,Buchungen!$C$9:$C$308,"Gebühren")+SUMIFS(Buchungen!$H$9:$H$308,Buchungen!$B$9:$B$308,A49,Buchungen!$C$9:$C$308,"Sonstige Erhöhung"))</x:f>
      </x:c>
      <x:c r="Q49" s="100" t="str">
        <x:f>IF(OR(B49="",I49="",J49=""),"",SUMIFS(Buchungen!$H$9:$H$308,Buchungen!$B$9:$B$308,A49,Buchungen!$C$9:$C$308,"Korrektur +")+SUMIFS(Buchungen!$H$9:$H$308,Buchungen!$B$9:$B$308,A49,Buchungen!$C$9:$C$308,"Korrektur -"))</x:f>
      </x:c>
      <x:c r="R49" s="100" t="str">
        <x:f>IF(OR(B49="",I49="",J49=""),"",J49-O49+P49+Q49)</x:f>
      </x:c>
      <x:c r="S49" s="100" t="str">
        <x:f>IF(R49="","",MAX(0,R49))</x:f>
      </x:c>
      <x:c r="T49" s="30" t="str">
        <x:f>IF(B49="","",IF(I49="","Stichtag fehlt",IF(OR(J49="",J49&lt;0),"Startsaldo prüfen",IF(R49&lt;0,"Überzahlung prüfen",IF(AND(H49="Erledigt",S49&gt;0),"Erledigt? Saldo offen",IF(AND(H49&lt;&gt;"Erledigt",S49=0),"Saldo ausgeglichen","OK"))))))</x:f>
      </x:c>
      <x:c r="U49" s="30" t="str">
        <x:f>IF(B49="","",IF(L49="","Keine Aktion erfasst",IF(S49&lt;=0,"Saldo prüfen",IF(L49&lt;TODAY(),"Termin prüfen: überfällig",IF(L49&lt;=TODAY()+14,"Innerhalb 14 Tage","Später")))))</x:f>
      </x:c>
      <x:c r="V49" s="104" t="str">
        <x:f>IF(OR(B49="",S49&lt;=0),"",COUNTIF($S$9:$S$108,"&gt;"&amp;S49)+COUNTIF($S$9:S49,S49))</x:f>
      </x:c>
      <x:c r="W49" s="30" t="str">
        <x:f>IF(B49="","",IF(OR(G49="",G49="Ungeprüft",G49="Strittig"),"Prüfstatus beachten",IF(AND(K49&gt;0,S49&gt;0,K49&gt;S49),"Monatsrate &gt; Rest","")))</x:f>
      </x:c>
    </x:row>
    <x:row r="50" ht="23" customHeight="1">
      <x:c r="A50" s="24" t="str">
        <x:v>NG-042</x:v>
      </x:c>
      <x:c r="B50" s="38"/>
      <x:c r="C50" s="38"/>
      <x:c r="D50" s="38"/>
      <x:c r="E50" s="38"/>
      <x:c r="F50" s="38"/>
      <x:c r="G50" s="38"/>
      <x:c r="H50" s="38"/>
      <x:c r="I50" s="92"/>
      <x:c r="J50" s="96"/>
      <x:c r="K50" s="96"/>
      <x:c r="L50" s="92"/>
      <x:c r="M50" s="38"/>
      <x:c r="N50" s="38"/>
      <x:c r="O50" s="100" t="str">
        <x:f>IF(OR(B50="",I50="",J50=""),"",SUMIFS(Buchungen!$D$9:$D$308,Buchungen!$B$9:$B$308,A50,Buchungen!$C$9:$C$308,"Zahlung",Buchungen!$E$9:$E$308,"Gebucht",Buchungen!$I$9:$I$308,"OK"))</x:f>
      </x:c>
      <x:c r="P50" s="100" t="str">
        <x:f>IF(OR(B50="",I50="",J50=""),"",SUMIFS(Buchungen!$H$9:$H$308,Buchungen!$B$9:$B$308,A50,Buchungen!$C$9:$C$308,"Zinsen")+SUMIFS(Buchungen!$H$9:$H$308,Buchungen!$B$9:$B$308,A50,Buchungen!$C$9:$C$308,"Gebühren")+SUMIFS(Buchungen!$H$9:$H$308,Buchungen!$B$9:$B$308,A50,Buchungen!$C$9:$C$308,"Sonstige Erhöhung"))</x:f>
      </x:c>
      <x:c r="Q50" s="100" t="str">
        <x:f>IF(OR(B50="",I50="",J50=""),"",SUMIFS(Buchungen!$H$9:$H$308,Buchungen!$B$9:$B$308,A50,Buchungen!$C$9:$C$308,"Korrektur +")+SUMIFS(Buchungen!$H$9:$H$308,Buchungen!$B$9:$B$308,A50,Buchungen!$C$9:$C$308,"Korrektur -"))</x:f>
      </x:c>
      <x:c r="R50" s="100" t="str">
        <x:f>IF(OR(B50="",I50="",J50=""),"",J50-O50+P50+Q50)</x:f>
      </x:c>
      <x:c r="S50" s="100" t="str">
        <x:f>IF(R50="","",MAX(0,R50))</x:f>
      </x:c>
      <x:c r="T50" s="30" t="str">
        <x:f>IF(B50="","",IF(I50="","Stichtag fehlt",IF(OR(J50="",J50&lt;0),"Startsaldo prüfen",IF(R50&lt;0,"Überzahlung prüfen",IF(AND(H50="Erledigt",S50&gt;0),"Erledigt? Saldo offen",IF(AND(H50&lt;&gt;"Erledigt",S50=0),"Saldo ausgeglichen","OK"))))))</x:f>
      </x:c>
      <x:c r="U50" s="30" t="str">
        <x:f>IF(B50="","",IF(L50="","Keine Aktion erfasst",IF(S50&lt;=0,"Saldo prüfen",IF(L50&lt;TODAY(),"Termin prüfen: überfällig",IF(L50&lt;=TODAY()+14,"Innerhalb 14 Tage","Später")))))</x:f>
      </x:c>
      <x:c r="V50" s="104" t="str">
        <x:f>IF(OR(B50="",S50&lt;=0),"",COUNTIF($S$9:$S$108,"&gt;"&amp;S50)+COUNTIF($S$9:S50,S50))</x:f>
      </x:c>
      <x:c r="W50" s="30" t="str">
        <x:f>IF(B50="","",IF(OR(G50="",G50="Ungeprüft",G50="Strittig"),"Prüfstatus beachten",IF(AND(K50&gt;0,S50&gt;0,K50&gt;S50),"Monatsrate &gt; Rest","")))</x:f>
      </x:c>
    </x:row>
    <x:row r="51" ht="23" customHeight="1">
      <x:c r="A51" s="24" t="str">
        <x:v>NG-043</x:v>
      </x:c>
      <x:c r="B51" s="38"/>
      <x:c r="C51" s="38"/>
      <x:c r="D51" s="38"/>
      <x:c r="E51" s="38"/>
      <x:c r="F51" s="38"/>
      <x:c r="G51" s="38"/>
      <x:c r="H51" s="38"/>
      <x:c r="I51" s="92"/>
      <x:c r="J51" s="96"/>
      <x:c r="K51" s="96"/>
      <x:c r="L51" s="92"/>
      <x:c r="M51" s="38"/>
      <x:c r="N51" s="38"/>
      <x:c r="O51" s="100" t="str">
        <x:f>IF(OR(B51="",I51="",J51=""),"",SUMIFS(Buchungen!$D$9:$D$308,Buchungen!$B$9:$B$308,A51,Buchungen!$C$9:$C$308,"Zahlung",Buchungen!$E$9:$E$308,"Gebucht",Buchungen!$I$9:$I$308,"OK"))</x:f>
      </x:c>
      <x:c r="P51" s="100" t="str">
        <x:f>IF(OR(B51="",I51="",J51=""),"",SUMIFS(Buchungen!$H$9:$H$308,Buchungen!$B$9:$B$308,A51,Buchungen!$C$9:$C$308,"Zinsen")+SUMIFS(Buchungen!$H$9:$H$308,Buchungen!$B$9:$B$308,A51,Buchungen!$C$9:$C$308,"Gebühren")+SUMIFS(Buchungen!$H$9:$H$308,Buchungen!$B$9:$B$308,A51,Buchungen!$C$9:$C$308,"Sonstige Erhöhung"))</x:f>
      </x:c>
      <x:c r="Q51" s="100" t="str">
        <x:f>IF(OR(B51="",I51="",J51=""),"",SUMIFS(Buchungen!$H$9:$H$308,Buchungen!$B$9:$B$308,A51,Buchungen!$C$9:$C$308,"Korrektur +")+SUMIFS(Buchungen!$H$9:$H$308,Buchungen!$B$9:$B$308,A51,Buchungen!$C$9:$C$308,"Korrektur -"))</x:f>
      </x:c>
      <x:c r="R51" s="100" t="str">
        <x:f>IF(OR(B51="",I51="",J51=""),"",J51-O51+P51+Q51)</x:f>
      </x:c>
      <x:c r="S51" s="100" t="str">
        <x:f>IF(R51="","",MAX(0,R51))</x:f>
      </x:c>
      <x:c r="T51" s="30" t="str">
        <x:f>IF(B51="","",IF(I51="","Stichtag fehlt",IF(OR(J51="",J51&lt;0),"Startsaldo prüfen",IF(R51&lt;0,"Überzahlung prüfen",IF(AND(H51="Erledigt",S51&gt;0),"Erledigt? Saldo offen",IF(AND(H51&lt;&gt;"Erledigt",S51=0),"Saldo ausgeglichen","OK"))))))</x:f>
      </x:c>
      <x:c r="U51" s="30" t="str">
        <x:f>IF(B51="","",IF(L51="","Keine Aktion erfasst",IF(S51&lt;=0,"Saldo prüfen",IF(L51&lt;TODAY(),"Termin prüfen: überfällig",IF(L51&lt;=TODAY()+14,"Innerhalb 14 Tage","Später")))))</x:f>
      </x:c>
      <x:c r="V51" s="104" t="str">
        <x:f>IF(OR(B51="",S51&lt;=0),"",COUNTIF($S$9:$S$108,"&gt;"&amp;S51)+COUNTIF($S$9:S51,S51))</x:f>
      </x:c>
      <x:c r="W51" s="30" t="str">
        <x:f>IF(B51="","",IF(OR(G51="",G51="Ungeprüft",G51="Strittig"),"Prüfstatus beachten",IF(AND(K51&gt;0,S51&gt;0,K51&gt;S51),"Monatsrate &gt; Rest","")))</x:f>
      </x:c>
    </x:row>
    <x:row r="52" ht="23" customHeight="1">
      <x:c r="A52" s="24" t="str">
        <x:v>NG-044</x:v>
      </x:c>
      <x:c r="B52" s="38"/>
      <x:c r="C52" s="38"/>
      <x:c r="D52" s="38"/>
      <x:c r="E52" s="38"/>
      <x:c r="F52" s="38"/>
      <x:c r="G52" s="38"/>
      <x:c r="H52" s="38"/>
      <x:c r="I52" s="92"/>
      <x:c r="J52" s="96"/>
      <x:c r="K52" s="96"/>
      <x:c r="L52" s="92"/>
      <x:c r="M52" s="38"/>
      <x:c r="N52" s="38"/>
      <x:c r="O52" s="100" t="str">
        <x:f>IF(OR(B52="",I52="",J52=""),"",SUMIFS(Buchungen!$D$9:$D$308,Buchungen!$B$9:$B$308,A52,Buchungen!$C$9:$C$308,"Zahlung",Buchungen!$E$9:$E$308,"Gebucht",Buchungen!$I$9:$I$308,"OK"))</x:f>
      </x:c>
      <x:c r="P52" s="100" t="str">
        <x:f>IF(OR(B52="",I52="",J52=""),"",SUMIFS(Buchungen!$H$9:$H$308,Buchungen!$B$9:$B$308,A52,Buchungen!$C$9:$C$308,"Zinsen")+SUMIFS(Buchungen!$H$9:$H$308,Buchungen!$B$9:$B$308,A52,Buchungen!$C$9:$C$308,"Gebühren")+SUMIFS(Buchungen!$H$9:$H$308,Buchungen!$B$9:$B$308,A52,Buchungen!$C$9:$C$308,"Sonstige Erhöhung"))</x:f>
      </x:c>
      <x:c r="Q52" s="100" t="str">
        <x:f>IF(OR(B52="",I52="",J52=""),"",SUMIFS(Buchungen!$H$9:$H$308,Buchungen!$B$9:$B$308,A52,Buchungen!$C$9:$C$308,"Korrektur +")+SUMIFS(Buchungen!$H$9:$H$308,Buchungen!$B$9:$B$308,A52,Buchungen!$C$9:$C$308,"Korrektur -"))</x:f>
      </x:c>
      <x:c r="R52" s="100" t="str">
        <x:f>IF(OR(B52="",I52="",J52=""),"",J52-O52+P52+Q52)</x:f>
      </x:c>
      <x:c r="S52" s="100" t="str">
        <x:f>IF(R52="","",MAX(0,R52))</x:f>
      </x:c>
      <x:c r="T52" s="30" t="str">
        <x:f>IF(B52="","",IF(I52="","Stichtag fehlt",IF(OR(J52="",J52&lt;0),"Startsaldo prüfen",IF(R52&lt;0,"Überzahlung prüfen",IF(AND(H52="Erledigt",S52&gt;0),"Erledigt? Saldo offen",IF(AND(H52&lt;&gt;"Erledigt",S52=0),"Saldo ausgeglichen","OK"))))))</x:f>
      </x:c>
      <x:c r="U52" s="30" t="str">
        <x:f>IF(B52="","",IF(L52="","Keine Aktion erfasst",IF(S52&lt;=0,"Saldo prüfen",IF(L52&lt;TODAY(),"Termin prüfen: überfällig",IF(L52&lt;=TODAY()+14,"Innerhalb 14 Tage","Später")))))</x:f>
      </x:c>
      <x:c r="V52" s="104" t="str">
        <x:f>IF(OR(B52="",S52&lt;=0),"",COUNTIF($S$9:$S$108,"&gt;"&amp;S52)+COUNTIF($S$9:S52,S52))</x:f>
      </x:c>
      <x:c r="W52" s="30" t="str">
        <x:f>IF(B52="","",IF(OR(G52="",G52="Ungeprüft",G52="Strittig"),"Prüfstatus beachten",IF(AND(K52&gt;0,S52&gt;0,K52&gt;S52),"Monatsrate &gt; Rest","")))</x:f>
      </x:c>
    </x:row>
    <x:row r="53" ht="23" customHeight="1">
      <x:c r="A53" s="24" t="str">
        <x:v>NG-045</x:v>
      </x:c>
      <x:c r="B53" s="38"/>
      <x:c r="C53" s="38"/>
      <x:c r="D53" s="38"/>
      <x:c r="E53" s="38"/>
      <x:c r="F53" s="38"/>
      <x:c r="G53" s="38"/>
      <x:c r="H53" s="38"/>
      <x:c r="I53" s="92"/>
      <x:c r="J53" s="96"/>
      <x:c r="K53" s="96"/>
      <x:c r="L53" s="92"/>
      <x:c r="M53" s="38"/>
      <x:c r="N53" s="38"/>
      <x:c r="O53" s="100" t="str">
        <x:f>IF(OR(B53="",I53="",J53=""),"",SUMIFS(Buchungen!$D$9:$D$308,Buchungen!$B$9:$B$308,A53,Buchungen!$C$9:$C$308,"Zahlung",Buchungen!$E$9:$E$308,"Gebucht",Buchungen!$I$9:$I$308,"OK"))</x:f>
      </x:c>
      <x:c r="P53" s="100" t="str">
        <x:f>IF(OR(B53="",I53="",J53=""),"",SUMIFS(Buchungen!$H$9:$H$308,Buchungen!$B$9:$B$308,A53,Buchungen!$C$9:$C$308,"Zinsen")+SUMIFS(Buchungen!$H$9:$H$308,Buchungen!$B$9:$B$308,A53,Buchungen!$C$9:$C$308,"Gebühren")+SUMIFS(Buchungen!$H$9:$H$308,Buchungen!$B$9:$B$308,A53,Buchungen!$C$9:$C$308,"Sonstige Erhöhung"))</x:f>
      </x:c>
      <x:c r="Q53" s="100" t="str">
        <x:f>IF(OR(B53="",I53="",J53=""),"",SUMIFS(Buchungen!$H$9:$H$308,Buchungen!$B$9:$B$308,A53,Buchungen!$C$9:$C$308,"Korrektur +")+SUMIFS(Buchungen!$H$9:$H$308,Buchungen!$B$9:$B$308,A53,Buchungen!$C$9:$C$308,"Korrektur -"))</x:f>
      </x:c>
      <x:c r="R53" s="100" t="str">
        <x:f>IF(OR(B53="",I53="",J53=""),"",J53-O53+P53+Q53)</x:f>
      </x:c>
      <x:c r="S53" s="100" t="str">
        <x:f>IF(R53="","",MAX(0,R53))</x:f>
      </x:c>
      <x:c r="T53" s="30" t="str">
        <x:f>IF(B53="","",IF(I53="","Stichtag fehlt",IF(OR(J53="",J53&lt;0),"Startsaldo prüfen",IF(R53&lt;0,"Überzahlung prüfen",IF(AND(H53="Erledigt",S53&gt;0),"Erledigt? Saldo offen",IF(AND(H53&lt;&gt;"Erledigt",S53=0),"Saldo ausgeglichen","OK"))))))</x:f>
      </x:c>
      <x:c r="U53" s="30" t="str">
        <x:f>IF(B53="","",IF(L53="","Keine Aktion erfasst",IF(S53&lt;=0,"Saldo prüfen",IF(L53&lt;TODAY(),"Termin prüfen: überfällig",IF(L53&lt;=TODAY()+14,"Innerhalb 14 Tage","Später")))))</x:f>
      </x:c>
      <x:c r="V53" s="104" t="str">
        <x:f>IF(OR(B53="",S53&lt;=0),"",COUNTIF($S$9:$S$108,"&gt;"&amp;S53)+COUNTIF($S$9:S53,S53))</x:f>
      </x:c>
      <x:c r="W53" s="30" t="str">
        <x:f>IF(B53="","",IF(OR(G53="",G53="Ungeprüft",G53="Strittig"),"Prüfstatus beachten",IF(AND(K53&gt;0,S53&gt;0,K53&gt;S53),"Monatsrate &gt; Rest","")))</x:f>
      </x:c>
    </x:row>
    <x:row r="54" ht="23" customHeight="1">
      <x:c r="A54" s="24" t="str">
        <x:v>NG-046</x:v>
      </x:c>
      <x:c r="B54" s="38"/>
      <x:c r="C54" s="38"/>
      <x:c r="D54" s="38"/>
      <x:c r="E54" s="38"/>
      <x:c r="F54" s="38"/>
      <x:c r="G54" s="38"/>
      <x:c r="H54" s="38"/>
      <x:c r="I54" s="92"/>
      <x:c r="J54" s="96"/>
      <x:c r="K54" s="96"/>
      <x:c r="L54" s="92"/>
      <x:c r="M54" s="38"/>
      <x:c r="N54" s="38"/>
      <x:c r="O54" s="100" t="str">
        <x:f>IF(OR(B54="",I54="",J54=""),"",SUMIFS(Buchungen!$D$9:$D$308,Buchungen!$B$9:$B$308,A54,Buchungen!$C$9:$C$308,"Zahlung",Buchungen!$E$9:$E$308,"Gebucht",Buchungen!$I$9:$I$308,"OK"))</x:f>
      </x:c>
      <x:c r="P54" s="100" t="str">
        <x:f>IF(OR(B54="",I54="",J54=""),"",SUMIFS(Buchungen!$H$9:$H$308,Buchungen!$B$9:$B$308,A54,Buchungen!$C$9:$C$308,"Zinsen")+SUMIFS(Buchungen!$H$9:$H$308,Buchungen!$B$9:$B$308,A54,Buchungen!$C$9:$C$308,"Gebühren")+SUMIFS(Buchungen!$H$9:$H$308,Buchungen!$B$9:$B$308,A54,Buchungen!$C$9:$C$308,"Sonstige Erhöhung"))</x:f>
      </x:c>
      <x:c r="Q54" s="100" t="str">
        <x:f>IF(OR(B54="",I54="",J54=""),"",SUMIFS(Buchungen!$H$9:$H$308,Buchungen!$B$9:$B$308,A54,Buchungen!$C$9:$C$308,"Korrektur +")+SUMIFS(Buchungen!$H$9:$H$308,Buchungen!$B$9:$B$308,A54,Buchungen!$C$9:$C$308,"Korrektur -"))</x:f>
      </x:c>
      <x:c r="R54" s="100" t="str">
        <x:f>IF(OR(B54="",I54="",J54=""),"",J54-O54+P54+Q54)</x:f>
      </x:c>
      <x:c r="S54" s="100" t="str">
        <x:f>IF(R54="","",MAX(0,R54))</x:f>
      </x:c>
      <x:c r="T54" s="30" t="str">
        <x:f>IF(B54="","",IF(I54="","Stichtag fehlt",IF(OR(J54="",J54&lt;0),"Startsaldo prüfen",IF(R54&lt;0,"Überzahlung prüfen",IF(AND(H54="Erledigt",S54&gt;0),"Erledigt? Saldo offen",IF(AND(H54&lt;&gt;"Erledigt",S54=0),"Saldo ausgeglichen","OK"))))))</x:f>
      </x:c>
      <x:c r="U54" s="30" t="str">
        <x:f>IF(B54="","",IF(L54="","Keine Aktion erfasst",IF(S54&lt;=0,"Saldo prüfen",IF(L54&lt;TODAY(),"Termin prüfen: überfällig",IF(L54&lt;=TODAY()+14,"Innerhalb 14 Tage","Später")))))</x:f>
      </x:c>
      <x:c r="V54" s="104" t="str">
        <x:f>IF(OR(B54="",S54&lt;=0),"",COUNTIF($S$9:$S$108,"&gt;"&amp;S54)+COUNTIF($S$9:S54,S54))</x:f>
      </x:c>
      <x:c r="W54" s="30" t="str">
        <x:f>IF(B54="","",IF(OR(G54="",G54="Ungeprüft",G54="Strittig"),"Prüfstatus beachten",IF(AND(K54&gt;0,S54&gt;0,K54&gt;S54),"Monatsrate &gt; Rest","")))</x:f>
      </x:c>
    </x:row>
    <x:row r="55" ht="23" customHeight="1">
      <x:c r="A55" s="24" t="str">
        <x:v>NG-047</x:v>
      </x:c>
      <x:c r="B55" s="38"/>
      <x:c r="C55" s="38"/>
      <x:c r="D55" s="38"/>
      <x:c r="E55" s="38"/>
      <x:c r="F55" s="38"/>
      <x:c r="G55" s="38"/>
      <x:c r="H55" s="38"/>
      <x:c r="I55" s="92"/>
      <x:c r="J55" s="96"/>
      <x:c r="K55" s="96"/>
      <x:c r="L55" s="92"/>
      <x:c r="M55" s="38"/>
      <x:c r="N55" s="38"/>
      <x:c r="O55" s="100" t="str">
        <x:f>IF(OR(B55="",I55="",J55=""),"",SUMIFS(Buchungen!$D$9:$D$308,Buchungen!$B$9:$B$308,A55,Buchungen!$C$9:$C$308,"Zahlung",Buchungen!$E$9:$E$308,"Gebucht",Buchungen!$I$9:$I$308,"OK"))</x:f>
      </x:c>
      <x:c r="P55" s="100" t="str">
        <x:f>IF(OR(B55="",I55="",J55=""),"",SUMIFS(Buchungen!$H$9:$H$308,Buchungen!$B$9:$B$308,A55,Buchungen!$C$9:$C$308,"Zinsen")+SUMIFS(Buchungen!$H$9:$H$308,Buchungen!$B$9:$B$308,A55,Buchungen!$C$9:$C$308,"Gebühren")+SUMIFS(Buchungen!$H$9:$H$308,Buchungen!$B$9:$B$308,A55,Buchungen!$C$9:$C$308,"Sonstige Erhöhung"))</x:f>
      </x:c>
      <x:c r="Q55" s="100" t="str">
        <x:f>IF(OR(B55="",I55="",J55=""),"",SUMIFS(Buchungen!$H$9:$H$308,Buchungen!$B$9:$B$308,A55,Buchungen!$C$9:$C$308,"Korrektur +")+SUMIFS(Buchungen!$H$9:$H$308,Buchungen!$B$9:$B$308,A55,Buchungen!$C$9:$C$308,"Korrektur -"))</x:f>
      </x:c>
      <x:c r="R55" s="100" t="str">
        <x:f>IF(OR(B55="",I55="",J55=""),"",J55-O55+P55+Q55)</x:f>
      </x:c>
      <x:c r="S55" s="100" t="str">
        <x:f>IF(R55="","",MAX(0,R55))</x:f>
      </x:c>
      <x:c r="T55" s="30" t="str">
        <x:f>IF(B55="","",IF(I55="","Stichtag fehlt",IF(OR(J55="",J55&lt;0),"Startsaldo prüfen",IF(R55&lt;0,"Überzahlung prüfen",IF(AND(H55="Erledigt",S55&gt;0),"Erledigt? Saldo offen",IF(AND(H55&lt;&gt;"Erledigt",S55=0),"Saldo ausgeglichen","OK"))))))</x:f>
      </x:c>
      <x:c r="U55" s="30" t="str">
        <x:f>IF(B55="","",IF(L55="","Keine Aktion erfasst",IF(S55&lt;=0,"Saldo prüfen",IF(L55&lt;TODAY(),"Termin prüfen: überfällig",IF(L55&lt;=TODAY()+14,"Innerhalb 14 Tage","Später")))))</x:f>
      </x:c>
      <x:c r="V55" s="104" t="str">
        <x:f>IF(OR(B55="",S55&lt;=0),"",COUNTIF($S$9:$S$108,"&gt;"&amp;S55)+COUNTIF($S$9:S55,S55))</x:f>
      </x:c>
      <x:c r="W55" s="30" t="str">
        <x:f>IF(B55="","",IF(OR(G55="",G55="Ungeprüft",G55="Strittig"),"Prüfstatus beachten",IF(AND(K55&gt;0,S55&gt;0,K55&gt;S55),"Monatsrate &gt; Rest","")))</x:f>
      </x:c>
    </x:row>
    <x:row r="56" ht="23" customHeight="1">
      <x:c r="A56" s="24" t="str">
        <x:v>NG-048</x:v>
      </x:c>
      <x:c r="B56" s="38"/>
      <x:c r="C56" s="38"/>
      <x:c r="D56" s="38"/>
      <x:c r="E56" s="38"/>
      <x:c r="F56" s="38"/>
      <x:c r="G56" s="38"/>
      <x:c r="H56" s="38"/>
      <x:c r="I56" s="92"/>
      <x:c r="J56" s="96"/>
      <x:c r="K56" s="96"/>
      <x:c r="L56" s="92"/>
      <x:c r="M56" s="38"/>
      <x:c r="N56" s="38"/>
      <x:c r="O56" s="100" t="str">
        <x:f>IF(OR(B56="",I56="",J56=""),"",SUMIFS(Buchungen!$D$9:$D$308,Buchungen!$B$9:$B$308,A56,Buchungen!$C$9:$C$308,"Zahlung",Buchungen!$E$9:$E$308,"Gebucht",Buchungen!$I$9:$I$308,"OK"))</x:f>
      </x:c>
      <x:c r="P56" s="100" t="str">
        <x:f>IF(OR(B56="",I56="",J56=""),"",SUMIFS(Buchungen!$H$9:$H$308,Buchungen!$B$9:$B$308,A56,Buchungen!$C$9:$C$308,"Zinsen")+SUMIFS(Buchungen!$H$9:$H$308,Buchungen!$B$9:$B$308,A56,Buchungen!$C$9:$C$308,"Gebühren")+SUMIFS(Buchungen!$H$9:$H$308,Buchungen!$B$9:$B$308,A56,Buchungen!$C$9:$C$308,"Sonstige Erhöhung"))</x:f>
      </x:c>
      <x:c r="Q56" s="100" t="str">
        <x:f>IF(OR(B56="",I56="",J56=""),"",SUMIFS(Buchungen!$H$9:$H$308,Buchungen!$B$9:$B$308,A56,Buchungen!$C$9:$C$308,"Korrektur +")+SUMIFS(Buchungen!$H$9:$H$308,Buchungen!$B$9:$B$308,A56,Buchungen!$C$9:$C$308,"Korrektur -"))</x:f>
      </x:c>
      <x:c r="R56" s="100" t="str">
        <x:f>IF(OR(B56="",I56="",J56=""),"",J56-O56+P56+Q56)</x:f>
      </x:c>
      <x:c r="S56" s="100" t="str">
        <x:f>IF(R56="","",MAX(0,R56))</x:f>
      </x:c>
      <x:c r="T56" s="30" t="str">
        <x:f>IF(B56="","",IF(I56="","Stichtag fehlt",IF(OR(J56="",J56&lt;0),"Startsaldo prüfen",IF(R56&lt;0,"Überzahlung prüfen",IF(AND(H56="Erledigt",S56&gt;0),"Erledigt? Saldo offen",IF(AND(H56&lt;&gt;"Erledigt",S56=0),"Saldo ausgeglichen","OK"))))))</x:f>
      </x:c>
      <x:c r="U56" s="30" t="str">
        <x:f>IF(B56="","",IF(L56="","Keine Aktion erfasst",IF(S56&lt;=0,"Saldo prüfen",IF(L56&lt;TODAY(),"Termin prüfen: überfällig",IF(L56&lt;=TODAY()+14,"Innerhalb 14 Tage","Später")))))</x:f>
      </x:c>
      <x:c r="V56" s="104" t="str">
        <x:f>IF(OR(B56="",S56&lt;=0),"",COUNTIF($S$9:$S$108,"&gt;"&amp;S56)+COUNTIF($S$9:S56,S56))</x:f>
      </x:c>
      <x:c r="W56" s="30" t="str">
        <x:f>IF(B56="","",IF(OR(G56="",G56="Ungeprüft",G56="Strittig"),"Prüfstatus beachten",IF(AND(K56&gt;0,S56&gt;0,K56&gt;S56),"Monatsrate &gt; Rest","")))</x:f>
      </x:c>
    </x:row>
    <x:row r="57" ht="23" customHeight="1">
      <x:c r="A57" s="24" t="str">
        <x:v>NG-049</x:v>
      </x:c>
      <x:c r="B57" s="38"/>
      <x:c r="C57" s="38"/>
      <x:c r="D57" s="38"/>
      <x:c r="E57" s="38"/>
      <x:c r="F57" s="38"/>
      <x:c r="G57" s="38"/>
      <x:c r="H57" s="38"/>
      <x:c r="I57" s="92"/>
      <x:c r="J57" s="96"/>
      <x:c r="K57" s="96"/>
      <x:c r="L57" s="92"/>
      <x:c r="M57" s="38"/>
      <x:c r="N57" s="38"/>
      <x:c r="O57" s="100" t="str">
        <x:f>IF(OR(B57="",I57="",J57=""),"",SUMIFS(Buchungen!$D$9:$D$308,Buchungen!$B$9:$B$308,A57,Buchungen!$C$9:$C$308,"Zahlung",Buchungen!$E$9:$E$308,"Gebucht",Buchungen!$I$9:$I$308,"OK"))</x:f>
      </x:c>
      <x:c r="P57" s="100" t="str">
        <x:f>IF(OR(B57="",I57="",J57=""),"",SUMIFS(Buchungen!$H$9:$H$308,Buchungen!$B$9:$B$308,A57,Buchungen!$C$9:$C$308,"Zinsen")+SUMIFS(Buchungen!$H$9:$H$308,Buchungen!$B$9:$B$308,A57,Buchungen!$C$9:$C$308,"Gebühren")+SUMIFS(Buchungen!$H$9:$H$308,Buchungen!$B$9:$B$308,A57,Buchungen!$C$9:$C$308,"Sonstige Erhöhung"))</x:f>
      </x:c>
      <x:c r="Q57" s="100" t="str">
        <x:f>IF(OR(B57="",I57="",J57=""),"",SUMIFS(Buchungen!$H$9:$H$308,Buchungen!$B$9:$B$308,A57,Buchungen!$C$9:$C$308,"Korrektur +")+SUMIFS(Buchungen!$H$9:$H$308,Buchungen!$B$9:$B$308,A57,Buchungen!$C$9:$C$308,"Korrektur -"))</x:f>
      </x:c>
      <x:c r="R57" s="100" t="str">
        <x:f>IF(OR(B57="",I57="",J57=""),"",J57-O57+P57+Q57)</x:f>
      </x:c>
      <x:c r="S57" s="100" t="str">
        <x:f>IF(R57="","",MAX(0,R57))</x:f>
      </x:c>
      <x:c r="T57" s="30" t="str">
        <x:f>IF(B57="","",IF(I57="","Stichtag fehlt",IF(OR(J57="",J57&lt;0),"Startsaldo prüfen",IF(R57&lt;0,"Überzahlung prüfen",IF(AND(H57="Erledigt",S57&gt;0),"Erledigt? Saldo offen",IF(AND(H57&lt;&gt;"Erledigt",S57=0),"Saldo ausgeglichen","OK"))))))</x:f>
      </x:c>
      <x:c r="U57" s="30" t="str">
        <x:f>IF(B57="","",IF(L57="","Keine Aktion erfasst",IF(S57&lt;=0,"Saldo prüfen",IF(L57&lt;TODAY(),"Termin prüfen: überfällig",IF(L57&lt;=TODAY()+14,"Innerhalb 14 Tage","Später")))))</x:f>
      </x:c>
      <x:c r="V57" s="104" t="str">
        <x:f>IF(OR(B57="",S57&lt;=0),"",COUNTIF($S$9:$S$108,"&gt;"&amp;S57)+COUNTIF($S$9:S57,S57))</x:f>
      </x:c>
      <x:c r="W57" s="30" t="str">
        <x:f>IF(B57="","",IF(OR(G57="",G57="Ungeprüft",G57="Strittig"),"Prüfstatus beachten",IF(AND(K57&gt;0,S57&gt;0,K57&gt;S57),"Monatsrate &gt; Rest","")))</x:f>
      </x:c>
    </x:row>
    <x:row r="58" ht="23" customHeight="1">
      <x:c r="A58" s="24" t="str">
        <x:v>NG-050</x:v>
      </x:c>
      <x:c r="B58" s="38"/>
      <x:c r="C58" s="38"/>
      <x:c r="D58" s="38"/>
      <x:c r="E58" s="38"/>
      <x:c r="F58" s="38"/>
      <x:c r="G58" s="38"/>
      <x:c r="H58" s="38"/>
      <x:c r="I58" s="92"/>
      <x:c r="J58" s="96"/>
      <x:c r="K58" s="96"/>
      <x:c r="L58" s="92"/>
      <x:c r="M58" s="38"/>
      <x:c r="N58" s="38"/>
      <x:c r="O58" s="100" t="str">
        <x:f>IF(OR(B58="",I58="",J58=""),"",SUMIFS(Buchungen!$D$9:$D$308,Buchungen!$B$9:$B$308,A58,Buchungen!$C$9:$C$308,"Zahlung",Buchungen!$E$9:$E$308,"Gebucht",Buchungen!$I$9:$I$308,"OK"))</x:f>
      </x:c>
      <x:c r="P58" s="100" t="str">
        <x:f>IF(OR(B58="",I58="",J58=""),"",SUMIFS(Buchungen!$H$9:$H$308,Buchungen!$B$9:$B$308,A58,Buchungen!$C$9:$C$308,"Zinsen")+SUMIFS(Buchungen!$H$9:$H$308,Buchungen!$B$9:$B$308,A58,Buchungen!$C$9:$C$308,"Gebühren")+SUMIFS(Buchungen!$H$9:$H$308,Buchungen!$B$9:$B$308,A58,Buchungen!$C$9:$C$308,"Sonstige Erhöhung"))</x:f>
      </x:c>
      <x:c r="Q58" s="100" t="str">
        <x:f>IF(OR(B58="",I58="",J58=""),"",SUMIFS(Buchungen!$H$9:$H$308,Buchungen!$B$9:$B$308,A58,Buchungen!$C$9:$C$308,"Korrektur +")+SUMIFS(Buchungen!$H$9:$H$308,Buchungen!$B$9:$B$308,A58,Buchungen!$C$9:$C$308,"Korrektur -"))</x:f>
      </x:c>
      <x:c r="R58" s="100" t="str">
        <x:f>IF(OR(B58="",I58="",J58=""),"",J58-O58+P58+Q58)</x:f>
      </x:c>
      <x:c r="S58" s="100" t="str">
        <x:f>IF(R58="","",MAX(0,R58))</x:f>
      </x:c>
      <x:c r="T58" s="30" t="str">
        <x:f>IF(B58="","",IF(I58="","Stichtag fehlt",IF(OR(J58="",J58&lt;0),"Startsaldo prüfen",IF(R58&lt;0,"Überzahlung prüfen",IF(AND(H58="Erledigt",S58&gt;0),"Erledigt? Saldo offen",IF(AND(H58&lt;&gt;"Erledigt",S58=0),"Saldo ausgeglichen","OK"))))))</x:f>
      </x:c>
      <x:c r="U58" s="30" t="str">
        <x:f>IF(B58="","",IF(L58="","Keine Aktion erfasst",IF(S58&lt;=0,"Saldo prüfen",IF(L58&lt;TODAY(),"Termin prüfen: überfällig",IF(L58&lt;=TODAY()+14,"Innerhalb 14 Tage","Später")))))</x:f>
      </x:c>
      <x:c r="V58" s="104" t="str">
        <x:f>IF(OR(B58="",S58&lt;=0),"",COUNTIF($S$9:$S$108,"&gt;"&amp;S58)+COUNTIF($S$9:S58,S58))</x:f>
      </x:c>
      <x:c r="W58" s="30" t="str">
        <x:f>IF(B58="","",IF(OR(G58="",G58="Ungeprüft",G58="Strittig"),"Prüfstatus beachten",IF(AND(K58&gt;0,S58&gt;0,K58&gt;S58),"Monatsrate &gt; Rest","")))</x:f>
      </x:c>
    </x:row>
    <x:row r="59" ht="23" customHeight="1">
      <x:c r="A59" s="24" t="str">
        <x:v>NG-051</x:v>
      </x:c>
      <x:c r="B59" s="38"/>
      <x:c r="C59" s="38"/>
      <x:c r="D59" s="38"/>
      <x:c r="E59" s="38"/>
      <x:c r="F59" s="38"/>
      <x:c r="G59" s="38"/>
      <x:c r="H59" s="38"/>
      <x:c r="I59" s="92"/>
      <x:c r="J59" s="96"/>
      <x:c r="K59" s="96"/>
      <x:c r="L59" s="92"/>
      <x:c r="M59" s="38"/>
      <x:c r="N59" s="38"/>
      <x:c r="O59" s="100" t="str">
        <x:f>IF(OR(B59="",I59="",J59=""),"",SUMIFS(Buchungen!$D$9:$D$308,Buchungen!$B$9:$B$308,A59,Buchungen!$C$9:$C$308,"Zahlung",Buchungen!$E$9:$E$308,"Gebucht",Buchungen!$I$9:$I$308,"OK"))</x:f>
      </x:c>
      <x:c r="P59" s="100" t="str">
        <x:f>IF(OR(B59="",I59="",J59=""),"",SUMIFS(Buchungen!$H$9:$H$308,Buchungen!$B$9:$B$308,A59,Buchungen!$C$9:$C$308,"Zinsen")+SUMIFS(Buchungen!$H$9:$H$308,Buchungen!$B$9:$B$308,A59,Buchungen!$C$9:$C$308,"Gebühren")+SUMIFS(Buchungen!$H$9:$H$308,Buchungen!$B$9:$B$308,A59,Buchungen!$C$9:$C$308,"Sonstige Erhöhung"))</x:f>
      </x:c>
      <x:c r="Q59" s="100" t="str">
        <x:f>IF(OR(B59="",I59="",J59=""),"",SUMIFS(Buchungen!$H$9:$H$308,Buchungen!$B$9:$B$308,A59,Buchungen!$C$9:$C$308,"Korrektur +")+SUMIFS(Buchungen!$H$9:$H$308,Buchungen!$B$9:$B$308,A59,Buchungen!$C$9:$C$308,"Korrektur -"))</x:f>
      </x:c>
      <x:c r="R59" s="100" t="str">
        <x:f>IF(OR(B59="",I59="",J59=""),"",J59-O59+P59+Q59)</x:f>
      </x:c>
      <x:c r="S59" s="100" t="str">
        <x:f>IF(R59="","",MAX(0,R59))</x:f>
      </x:c>
      <x:c r="T59" s="30" t="str">
        <x:f>IF(B59="","",IF(I59="","Stichtag fehlt",IF(OR(J59="",J59&lt;0),"Startsaldo prüfen",IF(R59&lt;0,"Überzahlung prüfen",IF(AND(H59="Erledigt",S59&gt;0),"Erledigt? Saldo offen",IF(AND(H59&lt;&gt;"Erledigt",S59=0),"Saldo ausgeglichen","OK"))))))</x:f>
      </x:c>
      <x:c r="U59" s="30" t="str">
        <x:f>IF(B59="","",IF(L59="","Keine Aktion erfasst",IF(S59&lt;=0,"Saldo prüfen",IF(L59&lt;TODAY(),"Termin prüfen: überfällig",IF(L59&lt;=TODAY()+14,"Innerhalb 14 Tage","Später")))))</x:f>
      </x:c>
      <x:c r="V59" s="104" t="str">
        <x:f>IF(OR(B59="",S59&lt;=0),"",COUNTIF($S$9:$S$108,"&gt;"&amp;S59)+COUNTIF($S$9:S59,S59))</x:f>
      </x:c>
      <x:c r="W59" s="30" t="str">
        <x:f>IF(B59="","",IF(OR(G59="",G59="Ungeprüft",G59="Strittig"),"Prüfstatus beachten",IF(AND(K59&gt;0,S59&gt;0,K59&gt;S59),"Monatsrate &gt; Rest","")))</x:f>
      </x:c>
    </x:row>
    <x:row r="60" ht="23" customHeight="1">
      <x:c r="A60" s="24" t="str">
        <x:v>NG-052</x:v>
      </x:c>
      <x:c r="B60" s="38"/>
      <x:c r="C60" s="38"/>
      <x:c r="D60" s="38"/>
      <x:c r="E60" s="38"/>
      <x:c r="F60" s="38"/>
      <x:c r="G60" s="38"/>
      <x:c r="H60" s="38"/>
      <x:c r="I60" s="92"/>
      <x:c r="J60" s="96"/>
      <x:c r="K60" s="96"/>
      <x:c r="L60" s="92"/>
      <x:c r="M60" s="38"/>
      <x:c r="N60" s="38"/>
      <x:c r="O60" s="100" t="str">
        <x:f>IF(OR(B60="",I60="",J60=""),"",SUMIFS(Buchungen!$D$9:$D$308,Buchungen!$B$9:$B$308,A60,Buchungen!$C$9:$C$308,"Zahlung",Buchungen!$E$9:$E$308,"Gebucht",Buchungen!$I$9:$I$308,"OK"))</x:f>
      </x:c>
      <x:c r="P60" s="100" t="str">
        <x:f>IF(OR(B60="",I60="",J60=""),"",SUMIFS(Buchungen!$H$9:$H$308,Buchungen!$B$9:$B$308,A60,Buchungen!$C$9:$C$308,"Zinsen")+SUMIFS(Buchungen!$H$9:$H$308,Buchungen!$B$9:$B$308,A60,Buchungen!$C$9:$C$308,"Gebühren")+SUMIFS(Buchungen!$H$9:$H$308,Buchungen!$B$9:$B$308,A60,Buchungen!$C$9:$C$308,"Sonstige Erhöhung"))</x:f>
      </x:c>
      <x:c r="Q60" s="100" t="str">
        <x:f>IF(OR(B60="",I60="",J60=""),"",SUMIFS(Buchungen!$H$9:$H$308,Buchungen!$B$9:$B$308,A60,Buchungen!$C$9:$C$308,"Korrektur +")+SUMIFS(Buchungen!$H$9:$H$308,Buchungen!$B$9:$B$308,A60,Buchungen!$C$9:$C$308,"Korrektur -"))</x:f>
      </x:c>
      <x:c r="R60" s="100" t="str">
        <x:f>IF(OR(B60="",I60="",J60=""),"",J60-O60+P60+Q60)</x:f>
      </x:c>
      <x:c r="S60" s="100" t="str">
        <x:f>IF(R60="","",MAX(0,R60))</x:f>
      </x:c>
      <x:c r="T60" s="30" t="str">
        <x:f>IF(B60="","",IF(I60="","Stichtag fehlt",IF(OR(J60="",J60&lt;0),"Startsaldo prüfen",IF(R60&lt;0,"Überzahlung prüfen",IF(AND(H60="Erledigt",S60&gt;0),"Erledigt? Saldo offen",IF(AND(H60&lt;&gt;"Erledigt",S60=0),"Saldo ausgeglichen","OK"))))))</x:f>
      </x:c>
      <x:c r="U60" s="30" t="str">
        <x:f>IF(B60="","",IF(L60="","Keine Aktion erfasst",IF(S60&lt;=0,"Saldo prüfen",IF(L60&lt;TODAY(),"Termin prüfen: überfällig",IF(L60&lt;=TODAY()+14,"Innerhalb 14 Tage","Später")))))</x:f>
      </x:c>
      <x:c r="V60" s="104" t="str">
        <x:f>IF(OR(B60="",S60&lt;=0),"",COUNTIF($S$9:$S$108,"&gt;"&amp;S60)+COUNTIF($S$9:S60,S60))</x:f>
      </x:c>
      <x:c r="W60" s="30" t="str">
        <x:f>IF(B60="","",IF(OR(G60="",G60="Ungeprüft",G60="Strittig"),"Prüfstatus beachten",IF(AND(K60&gt;0,S60&gt;0,K60&gt;S60),"Monatsrate &gt; Rest","")))</x:f>
      </x:c>
    </x:row>
    <x:row r="61" ht="23" customHeight="1">
      <x:c r="A61" s="24" t="str">
        <x:v>NG-053</x:v>
      </x:c>
      <x:c r="B61" s="38"/>
      <x:c r="C61" s="38"/>
      <x:c r="D61" s="38"/>
      <x:c r="E61" s="38"/>
      <x:c r="F61" s="38"/>
      <x:c r="G61" s="38"/>
      <x:c r="H61" s="38"/>
      <x:c r="I61" s="92"/>
      <x:c r="J61" s="96"/>
      <x:c r="K61" s="96"/>
      <x:c r="L61" s="92"/>
      <x:c r="M61" s="38"/>
      <x:c r="N61" s="38"/>
      <x:c r="O61" s="100" t="str">
        <x:f>IF(OR(B61="",I61="",J61=""),"",SUMIFS(Buchungen!$D$9:$D$308,Buchungen!$B$9:$B$308,A61,Buchungen!$C$9:$C$308,"Zahlung",Buchungen!$E$9:$E$308,"Gebucht",Buchungen!$I$9:$I$308,"OK"))</x:f>
      </x:c>
      <x:c r="P61" s="100" t="str">
        <x:f>IF(OR(B61="",I61="",J61=""),"",SUMIFS(Buchungen!$H$9:$H$308,Buchungen!$B$9:$B$308,A61,Buchungen!$C$9:$C$308,"Zinsen")+SUMIFS(Buchungen!$H$9:$H$308,Buchungen!$B$9:$B$308,A61,Buchungen!$C$9:$C$308,"Gebühren")+SUMIFS(Buchungen!$H$9:$H$308,Buchungen!$B$9:$B$308,A61,Buchungen!$C$9:$C$308,"Sonstige Erhöhung"))</x:f>
      </x:c>
      <x:c r="Q61" s="100" t="str">
        <x:f>IF(OR(B61="",I61="",J61=""),"",SUMIFS(Buchungen!$H$9:$H$308,Buchungen!$B$9:$B$308,A61,Buchungen!$C$9:$C$308,"Korrektur +")+SUMIFS(Buchungen!$H$9:$H$308,Buchungen!$B$9:$B$308,A61,Buchungen!$C$9:$C$308,"Korrektur -"))</x:f>
      </x:c>
      <x:c r="R61" s="100" t="str">
        <x:f>IF(OR(B61="",I61="",J61=""),"",J61-O61+P61+Q61)</x:f>
      </x:c>
      <x:c r="S61" s="100" t="str">
        <x:f>IF(R61="","",MAX(0,R61))</x:f>
      </x:c>
      <x:c r="T61" s="30" t="str">
        <x:f>IF(B61="","",IF(I61="","Stichtag fehlt",IF(OR(J61="",J61&lt;0),"Startsaldo prüfen",IF(R61&lt;0,"Überzahlung prüfen",IF(AND(H61="Erledigt",S61&gt;0),"Erledigt? Saldo offen",IF(AND(H61&lt;&gt;"Erledigt",S61=0),"Saldo ausgeglichen","OK"))))))</x:f>
      </x:c>
      <x:c r="U61" s="30" t="str">
        <x:f>IF(B61="","",IF(L61="","Keine Aktion erfasst",IF(S61&lt;=0,"Saldo prüfen",IF(L61&lt;TODAY(),"Termin prüfen: überfällig",IF(L61&lt;=TODAY()+14,"Innerhalb 14 Tage","Später")))))</x:f>
      </x:c>
      <x:c r="V61" s="104" t="str">
        <x:f>IF(OR(B61="",S61&lt;=0),"",COUNTIF($S$9:$S$108,"&gt;"&amp;S61)+COUNTIF($S$9:S61,S61))</x:f>
      </x:c>
      <x:c r="W61" s="30" t="str">
        <x:f>IF(B61="","",IF(OR(G61="",G61="Ungeprüft",G61="Strittig"),"Prüfstatus beachten",IF(AND(K61&gt;0,S61&gt;0,K61&gt;S61),"Monatsrate &gt; Rest","")))</x:f>
      </x:c>
    </x:row>
    <x:row r="62" ht="23" customHeight="1">
      <x:c r="A62" s="24" t="str">
        <x:v>NG-054</x:v>
      </x:c>
      <x:c r="B62" s="38"/>
      <x:c r="C62" s="38"/>
      <x:c r="D62" s="38"/>
      <x:c r="E62" s="38"/>
      <x:c r="F62" s="38"/>
      <x:c r="G62" s="38"/>
      <x:c r="H62" s="38"/>
      <x:c r="I62" s="92"/>
      <x:c r="J62" s="96"/>
      <x:c r="K62" s="96"/>
      <x:c r="L62" s="92"/>
      <x:c r="M62" s="38"/>
      <x:c r="N62" s="38"/>
      <x:c r="O62" s="100" t="str">
        <x:f>IF(OR(B62="",I62="",J62=""),"",SUMIFS(Buchungen!$D$9:$D$308,Buchungen!$B$9:$B$308,A62,Buchungen!$C$9:$C$308,"Zahlung",Buchungen!$E$9:$E$308,"Gebucht",Buchungen!$I$9:$I$308,"OK"))</x:f>
      </x:c>
      <x:c r="P62" s="100" t="str">
        <x:f>IF(OR(B62="",I62="",J62=""),"",SUMIFS(Buchungen!$H$9:$H$308,Buchungen!$B$9:$B$308,A62,Buchungen!$C$9:$C$308,"Zinsen")+SUMIFS(Buchungen!$H$9:$H$308,Buchungen!$B$9:$B$308,A62,Buchungen!$C$9:$C$308,"Gebühren")+SUMIFS(Buchungen!$H$9:$H$308,Buchungen!$B$9:$B$308,A62,Buchungen!$C$9:$C$308,"Sonstige Erhöhung"))</x:f>
      </x:c>
      <x:c r="Q62" s="100" t="str">
        <x:f>IF(OR(B62="",I62="",J62=""),"",SUMIFS(Buchungen!$H$9:$H$308,Buchungen!$B$9:$B$308,A62,Buchungen!$C$9:$C$308,"Korrektur +")+SUMIFS(Buchungen!$H$9:$H$308,Buchungen!$B$9:$B$308,A62,Buchungen!$C$9:$C$308,"Korrektur -"))</x:f>
      </x:c>
      <x:c r="R62" s="100" t="str">
        <x:f>IF(OR(B62="",I62="",J62=""),"",J62-O62+P62+Q62)</x:f>
      </x:c>
      <x:c r="S62" s="100" t="str">
        <x:f>IF(R62="","",MAX(0,R62))</x:f>
      </x:c>
      <x:c r="T62" s="30" t="str">
        <x:f>IF(B62="","",IF(I62="","Stichtag fehlt",IF(OR(J62="",J62&lt;0),"Startsaldo prüfen",IF(R62&lt;0,"Überzahlung prüfen",IF(AND(H62="Erledigt",S62&gt;0),"Erledigt? Saldo offen",IF(AND(H62&lt;&gt;"Erledigt",S62=0),"Saldo ausgeglichen","OK"))))))</x:f>
      </x:c>
      <x:c r="U62" s="30" t="str">
        <x:f>IF(B62="","",IF(L62="","Keine Aktion erfasst",IF(S62&lt;=0,"Saldo prüfen",IF(L62&lt;TODAY(),"Termin prüfen: überfällig",IF(L62&lt;=TODAY()+14,"Innerhalb 14 Tage","Später")))))</x:f>
      </x:c>
      <x:c r="V62" s="104" t="str">
        <x:f>IF(OR(B62="",S62&lt;=0),"",COUNTIF($S$9:$S$108,"&gt;"&amp;S62)+COUNTIF($S$9:S62,S62))</x:f>
      </x:c>
      <x:c r="W62" s="30" t="str">
        <x:f>IF(B62="","",IF(OR(G62="",G62="Ungeprüft",G62="Strittig"),"Prüfstatus beachten",IF(AND(K62&gt;0,S62&gt;0,K62&gt;S62),"Monatsrate &gt; Rest","")))</x:f>
      </x:c>
    </x:row>
    <x:row r="63" ht="23" customHeight="1">
      <x:c r="A63" s="24" t="str">
        <x:v>NG-055</x:v>
      </x:c>
      <x:c r="B63" s="38"/>
      <x:c r="C63" s="38"/>
      <x:c r="D63" s="38"/>
      <x:c r="E63" s="38"/>
      <x:c r="F63" s="38"/>
      <x:c r="G63" s="38"/>
      <x:c r="H63" s="38"/>
      <x:c r="I63" s="92"/>
      <x:c r="J63" s="96"/>
      <x:c r="K63" s="96"/>
      <x:c r="L63" s="92"/>
      <x:c r="M63" s="38"/>
      <x:c r="N63" s="38"/>
      <x:c r="O63" s="100" t="str">
        <x:f>IF(OR(B63="",I63="",J63=""),"",SUMIFS(Buchungen!$D$9:$D$308,Buchungen!$B$9:$B$308,A63,Buchungen!$C$9:$C$308,"Zahlung",Buchungen!$E$9:$E$308,"Gebucht",Buchungen!$I$9:$I$308,"OK"))</x:f>
      </x:c>
      <x:c r="P63" s="100" t="str">
        <x:f>IF(OR(B63="",I63="",J63=""),"",SUMIFS(Buchungen!$H$9:$H$308,Buchungen!$B$9:$B$308,A63,Buchungen!$C$9:$C$308,"Zinsen")+SUMIFS(Buchungen!$H$9:$H$308,Buchungen!$B$9:$B$308,A63,Buchungen!$C$9:$C$308,"Gebühren")+SUMIFS(Buchungen!$H$9:$H$308,Buchungen!$B$9:$B$308,A63,Buchungen!$C$9:$C$308,"Sonstige Erhöhung"))</x:f>
      </x:c>
      <x:c r="Q63" s="100" t="str">
        <x:f>IF(OR(B63="",I63="",J63=""),"",SUMIFS(Buchungen!$H$9:$H$308,Buchungen!$B$9:$B$308,A63,Buchungen!$C$9:$C$308,"Korrektur +")+SUMIFS(Buchungen!$H$9:$H$308,Buchungen!$B$9:$B$308,A63,Buchungen!$C$9:$C$308,"Korrektur -"))</x:f>
      </x:c>
      <x:c r="R63" s="100" t="str">
        <x:f>IF(OR(B63="",I63="",J63=""),"",J63-O63+P63+Q63)</x:f>
      </x:c>
      <x:c r="S63" s="100" t="str">
        <x:f>IF(R63="","",MAX(0,R63))</x:f>
      </x:c>
      <x:c r="T63" s="30" t="str">
        <x:f>IF(B63="","",IF(I63="","Stichtag fehlt",IF(OR(J63="",J63&lt;0),"Startsaldo prüfen",IF(R63&lt;0,"Überzahlung prüfen",IF(AND(H63="Erledigt",S63&gt;0),"Erledigt? Saldo offen",IF(AND(H63&lt;&gt;"Erledigt",S63=0),"Saldo ausgeglichen","OK"))))))</x:f>
      </x:c>
      <x:c r="U63" s="30" t="str">
        <x:f>IF(B63="","",IF(L63="","Keine Aktion erfasst",IF(S63&lt;=0,"Saldo prüfen",IF(L63&lt;TODAY(),"Termin prüfen: überfällig",IF(L63&lt;=TODAY()+14,"Innerhalb 14 Tage","Später")))))</x:f>
      </x:c>
      <x:c r="V63" s="104" t="str">
        <x:f>IF(OR(B63="",S63&lt;=0),"",COUNTIF($S$9:$S$108,"&gt;"&amp;S63)+COUNTIF($S$9:S63,S63))</x:f>
      </x:c>
      <x:c r="W63" s="30" t="str">
        <x:f>IF(B63="","",IF(OR(G63="",G63="Ungeprüft",G63="Strittig"),"Prüfstatus beachten",IF(AND(K63&gt;0,S63&gt;0,K63&gt;S63),"Monatsrate &gt; Rest","")))</x:f>
      </x:c>
    </x:row>
    <x:row r="64" ht="23" customHeight="1">
      <x:c r="A64" s="24" t="str">
        <x:v>NG-056</x:v>
      </x:c>
      <x:c r="B64" s="38"/>
      <x:c r="C64" s="38"/>
      <x:c r="D64" s="38"/>
      <x:c r="E64" s="38"/>
      <x:c r="F64" s="38"/>
      <x:c r="G64" s="38"/>
      <x:c r="H64" s="38"/>
      <x:c r="I64" s="92"/>
      <x:c r="J64" s="96"/>
      <x:c r="K64" s="96"/>
      <x:c r="L64" s="92"/>
      <x:c r="M64" s="38"/>
      <x:c r="N64" s="38"/>
      <x:c r="O64" s="100" t="str">
        <x:f>IF(OR(B64="",I64="",J64=""),"",SUMIFS(Buchungen!$D$9:$D$308,Buchungen!$B$9:$B$308,A64,Buchungen!$C$9:$C$308,"Zahlung",Buchungen!$E$9:$E$308,"Gebucht",Buchungen!$I$9:$I$308,"OK"))</x:f>
      </x:c>
      <x:c r="P64" s="100" t="str">
        <x:f>IF(OR(B64="",I64="",J64=""),"",SUMIFS(Buchungen!$H$9:$H$308,Buchungen!$B$9:$B$308,A64,Buchungen!$C$9:$C$308,"Zinsen")+SUMIFS(Buchungen!$H$9:$H$308,Buchungen!$B$9:$B$308,A64,Buchungen!$C$9:$C$308,"Gebühren")+SUMIFS(Buchungen!$H$9:$H$308,Buchungen!$B$9:$B$308,A64,Buchungen!$C$9:$C$308,"Sonstige Erhöhung"))</x:f>
      </x:c>
      <x:c r="Q64" s="100" t="str">
        <x:f>IF(OR(B64="",I64="",J64=""),"",SUMIFS(Buchungen!$H$9:$H$308,Buchungen!$B$9:$B$308,A64,Buchungen!$C$9:$C$308,"Korrektur +")+SUMIFS(Buchungen!$H$9:$H$308,Buchungen!$B$9:$B$308,A64,Buchungen!$C$9:$C$308,"Korrektur -"))</x:f>
      </x:c>
      <x:c r="R64" s="100" t="str">
        <x:f>IF(OR(B64="",I64="",J64=""),"",J64-O64+P64+Q64)</x:f>
      </x:c>
      <x:c r="S64" s="100" t="str">
        <x:f>IF(R64="","",MAX(0,R64))</x:f>
      </x:c>
      <x:c r="T64" s="30" t="str">
        <x:f>IF(B64="","",IF(I64="","Stichtag fehlt",IF(OR(J64="",J64&lt;0),"Startsaldo prüfen",IF(R64&lt;0,"Überzahlung prüfen",IF(AND(H64="Erledigt",S64&gt;0),"Erledigt? Saldo offen",IF(AND(H64&lt;&gt;"Erledigt",S64=0),"Saldo ausgeglichen","OK"))))))</x:f>
      </x:c>
      <x:c r="U64" s="30" t="str">
        <x:f>IF(B64="","",IF(L64="","Keine Aktion erfasst",IF(S64&lt;=0,"Saldo prüfen",IF(L64&lt;TODAY(),"Termin prüfen: überfällig",IF(L64&lt;=TODAY()+14,"Innerhalb 14 Tage","Später")))))</x:f>
      </x:c>
      <x:c r="V64" s="104" t="str">
        <x:f>IF(OR(B64="",S64&lt;=0),"",COUNTIF($S$9:$S$108,"&gt;"&amp;S64)+COUNTIF($S$9:S64,S64))</x:f>
      </x:c>
      <x:c r="W64" s="30" t="str">
        <x:f>IF(B64="","",IF(OR(G64="",G64="Ungeprüft",G64="Strittig"),"Prüfstatus beachten",IF(AND(K64&gt;0,S64&gt;0,K64&gt;S64),"Monatsrate &gt; Rest","")))</x:f>
      </x:c>
    </x:row>
    <x:row r="65" ht="23" customHeight="1">
      <x:c r="A65" s="24" t="str">
        <x:v>NG-057</x:v>
      </x:c>
      <x:c r="B65" s="38"/>
      <x:c r="C65" s="38"/>
      <x:c r="D65" s="38"/>
      <x:c r="E65" s="38"/>
      <x:c r="F65" s="38"/>
      <x:c r="G65" s="38"/>
      <x:c r="H65" s="38"/>
      <x:c r="I65" s="92"/>
      <x:c r="J65" s="96"/>
      <x:c r="K65" s="96"/>
      <x:c r="L65" s="92"/>
      <x:c r="M65" s="38"/>
      <x:c r="N65" s="38"/>
      <x:c r="O65" s="100" t="str">
        <x:f>IF(OR(B65="",I65="",J65=""),"",SUMIFS(Buchungen!$D$9:$D$308,Buchungen!$B$9:$B$308,A65,Buchungen!$C$9:$C$308,"Zahlung",Buchungen!$E$9:$E$308,"Gebucht",Buchungen!$I$9:$I$308,"OK"))</x:f>
      </x:c>
      <x:c r="P65" s="100" t="str">
        <x:f>IF(OR(B65="",I65="",J65=""),"",SUMIFS(Buchungen!$H$9:$H$308,Buchungen!$B$9:$B$308,A65,Buchungen!$C$9:$C$308,"Zinsen")+SUMIFS(Buchungen!$H$9:$H$308,Buchungen!$B$9:$B$308,A65,Buchungen!$C$9:$C$308,"Gebühren")+SUMIFS(Buchungen!$H$9:$H$308,Buchungen!$B$9:$B$308,A65,Buchungen!$C$9:$C$308,"Sonstige Erhöhung"))</x:f>
      </x:c>
      <x:c r="Q65" s="100" t="str">
        <x:f>IF(OR(B65="",I65="",J65=""),"",SUMIFS(Buchungen!$H$9:$H$308,Buchungen!$B$9:$B$308,A65,Buchungen!$C$9:$C$308,"Korrektur +")+SUMIFS(Buchungen!$H$9:$H$308,Buchungen!$B$9:$B$308,A65,Buchungen!$C$9:$C$308,"Korrektur -"))</x:f>
      </x:c>
      <x:c r="R65" s="100" t="str">
        <x:f>IF(OR(B65="",I65="",J65=""),"",J65-O65+P65+Q65)</x:f>
      </x:c>
      <x:c r="S65" s="100" t="str">
        <x:f>IF(R65="","",MAX(0,R65))</x:f>
      </x:c>
      <x:c r="T65" s="30" t="str">
        <x:f>IF(B65="","",IF(I65="","Stichtag fehlt",IF(OR(J65="",J65&lt;0),"Startsaldo prüfen",IF(R65&lt;0,"Überzahlung prüfen",IF(AND(H65="Erledigt",S65&gt;0),"Erledigt? Saldo offen",IF(AND(H65&lt;&gt;"Erledigt",S65=0),"Saldo ausgeglichen","OK"))))))</x:f>
      </x:c>
      <x:c r="U65" s="30" t="str">
        <x:f>IF(B65="","",IF(L65="","Keine Aktion erfasst",IF(S65&lt;=0,"Saldo prüfen",IF(L65&lt;TODAY(),"Termin prüfen: überfällig",IF(L65&lt;=TODAY()+14,"Innerhalb 14 Tage","Später")))))</x:f>
      </x:c>
      <x:c r="V65" s="104" t="str">
        <x:f>IF(OR(B65="",S65&lt;=0),"",COUNTIF($S$9:$S$108,"&gt;"&amp;S65)+COUNTIF($S$9:S65,S65))</x:f>
      </x:c>
      <x:c r="W65" s="30" t="str">
        <x:f>IF(B65="","",IF(OR(G65="",G65="Ungeprüft",G65="Strittig"),"Prüfstatus beachten",IF(AND(K65&gt;0,S65&gt;0,K65&gt;S65),"Monatsrate &gt; Rest","")))</x:f>
      </x:c>
    </x:row>
    <x:row r="66" ht="23" customHeight="1">
      <x:c r="A66" s="88" t="str">
        <x:v>NG-058</x:v>
      </x:c>
      <x:c r="B66" s="86"/>
      <x:c r="C66" s="86"/>
      <x:c r="D66" s="86"/>
      <x:c r="E66" s="86"/>
      <x:c r="F66" s="86"/>
      <x:c r="G66" s="86"/>
      <x:c r="H66" s="86"/>
      <x:c r="I66" s="93"/>
      <x:c r="J66" s="97"/>
      <x:c r="K66" s="97"/>
      <x:c r="L66" s="93"/>
      <x:c r="M66" s="86"/>
      <x:c r="N66" s="86"/>
      <x:c r="O66" s="101" t="str">
        <x:f>IF(OR(B66="",I66="",J66=""),"",SUMIFS(Buchungen!$D$9:$D$308,Buchungen!$B$9:$B$308,A66,Buchungen!$C$9:$C$308,"Zahlung",Buchungen!$E$9:$E$308,"Gebucht",Buchungen!$I$9:$I$308,"OK"))</x:f>
      </x:c>
      <x:c r="P66" s="101" t="str">
        <x:f>IF(OR(B66="",I66="",J66=""),"",SUMIFS(Buchungen!$H$9:$H$308,Buchungen!$B$9:$B$308,A66,Buchungen!$C$9:$C$308,"Zinsen")+SUMIFS(Buchungen!$H$9:$H$308,Buchungen!$B$9:$B$308,A66,Buchungen!$C$9:$C$308,"Gebühren")+SUMIFS(Buchungen!$H$9:$H$308,Buchungen!$B$9:$B$308,A66,Buchungen!$C$9:$C$308,"Sonstige Erhöhung"))</x:f>
      </x:c>
      <x:c r="Q66" s="101" t="str">
        <x:f>IF(OR(B66="",I66="",J66=""),"",SUMIFS(Buchungen!$H$9:$H$308,Buchungen!$B$9:$B$308,A66,Buchungen!$C$9:$C$308,"Korrektur +")+SUMIFS(Buchungen!$H$9:$H$308,Buchungen!$B$9:$B$308,A66,Buchungen!$C$9:$C$308,"Korrektur -"))</x:f>
      </x:c>
      <x:c r="R66" s="101" t="str">
        <x:f>IF(OR(B66="",I66="",J66=""),"",J66-O66+P66+Q66)</x:f>
      </x:c>
      <x:c r="S66" s="101" t="str">
        <x:f>IF(R66="","",MAX(0,R66))</x:f>
      </x:c>
      <x:c r="T66" s="90" t="str">
        <x:f>IF(B66="","",IF(I66="","Stichtag fehlt",IF(OR(J66="",J66&lt;0),"Startsaldo prüfen",IF(R66&lt;0,"Überzahlung prüfen",IF(AND(H66="Erledigt",S66&gt;0),"Erledigt? Saldo offen",IF(AND(H66&lt;&gt;"Erledigt",S66=0),"Saldo ausgeglichen","OK"))))))</x:f>
      </x:c>
      <x:c r="U66" s="90" t="str">
        <x:f>IF(B66="","",IF(L66="","Keine Aktion erfasst",IF(S66&lt;=0,"Saldo prüfen",IF(L66&lt;TODAY(),"Termin prüfen: überfällig",IF(L66&lt;=TODAY()+14,"Innerhalb 14 Tage","Später")))))</x:f>
      </x:c>
      <x:c r="V66" s="105" t="str">
        <x:f>IF(OR(B66="",S66&lt;=0),"",COUNTIF($S$9:$S$108,"&gt;"&amp;S66)+COUNTIF($S$9:S66,S66))</x:f>
      </x:c>
      <x:c r="W66" s="90" t="str">
        <x:f>IF(B66="","",IF(OR(G66="",G66="Ungeprüft",G66="Strittig"),"Prüfstatus beachten",IF(AND(K66&gt;0,S66&gt;0,K66&gt;S66),"Monatsrate &gt; Rest","")))</x:f>
      </x:c>
    </x:row>
    <x:row r="67" ht="23" customHeight="1">
      <x:c r="A67" s="88" t="str">
        <x:v>NG-059</x:v>
      </x:c>
      <x:c r="B67" s="86"/>
      <x:c r="C67" s="86"/>
      <x:c r="D67" s="86"/>
      <x:c r="E67" s="86"/>
      <x:c r="F67" s="86"/>
      <x:c r="G67" s="86"/>
      <x:c r="H67" s="86"/>
      <x:c r="I67" s="93"/>
      <x:c r="J67" s="97"/>
      <x:c r="K67" s="97"/>
      <x:c r="L67" s="93"/>
      <x:c r="M67" s="86"/>
      <x:c r="N67" s="86"/>
      <x:c r="O67" s="101" t="str">
        <x:f>IF(OR(B67="",I67="",J67=""),"",SUMIFS(Buchungen!$D$9:$D$308,Buchungen!$B$9:$B$308,A67,Buchungen!$C$9:$C$308,"Zahlung",Buchungen!$E$9:$E$308,"Gebucht",Buchungen!$I$9:$I$308,"OK"))</x:f>
      </x:c>
      <x:c r="P67" s="101" t="str">
        <x:f>IF(OR(B67="",I67="",J67=""),"",SUMIFS(Buchungen!$H$9:$H$308,Buchungen!$B$9:$B$308,A67,Buchungen!$C$9:$C$308,"Zinsen")+SUMIFS(Buchungen!$H$9:$H$308,Buchungen!$B$9:$B$308,A67,Buchungen!$C$9:$C$308,"Gebühren")+SUMIFS(Buchungen!$H$9:$H$308,Buchungen!$B$9:$B$308,A67,Buchungen!$C$9:$C$308,"Sonstige Erhöhung"))</x:f>
      </x:c>
      <x:c r="Q67" s="101" t="str">
        <x:f>IF(OR(B67="",I67="",J67=""),"",SUMIFS(Buchungen!$H$9:$H$308,Buchungen!$B$9:$B$308,A67,Buchungen!$C$9:$C$308,"Korrektur +")+SUMIFS(Buchungen!$H$9:$H$308,Buchungen!$B$9:$B$308,A67,Buchungen!$C$9:$C$308,"Korrektur -"))</x:f>
      </x:c>
      <x:c r="R67" s="101" t="str">
        <x:f>IF(OR(B67="",I67="",J67=""),"",J67-O67+P67+Q67)</x:f>
      </x:c>
      <x:c r="S67" s="101" t="str">
        <x:f>IF(R67="","",MAX(0,R67))</x:f>
      </x:c>
      <x:c r="T67" s="90" t="str">
        <x:f>IF(B67="","",IF(I67="","Stichtag fehlt",IF(OR(J67="",J67&lt;0),"Startsaldo prüfen",IF(R67&lt;0,"Überzahlung prüfen",IF(AND(H67="Erledigt",S67&gt;0),"Erledigt? Saldo offen",IF(AND(H67&lt;&gt;"Erledigt",S67=0),"Saldo ausgeglichen","OK"))))))</x:f>
      </x:c>
      <x:c r="U67" s="90" t="str">
        <x:f>IF(B67="","",IF(L67="","Keine Aktion erfasst",IF(S67&lt;=0,"Saldo prüfen",IF(L67&lt;TODAY(),"Termin prüfen: überfällig",IF(L67&lt;=TODAY()+14,"Innerhalb 14 Tage","Später")))))</x:f>
      </x:c>
      <x:c r="V67" s="105" t="str">
        <x:f>IF(OR(B67="",S67&lt;=0),"",COUNTIF($S$9:$S$108,"&gt;"&amp;S67)+COUNTIF($S$9:S67,S67))</x:f>
      </x:c>
      <x:c r="W67" s="90" t="str">
        <x:f>IF(B67="","",IF(OR(G67="",G67="Ungeprüft",G67="Strittig"),"Prüfstatus beachten",IF(AND(K67&gt;0,S67&gt;0,K67&gt;S67),"Monatsrate &gt; Rest","")))</x:f>
      </x:c>
    </x:row>
    <x:row r="68" ht="23" customHeight="1">
      <x:c r="A68" s="88" t="str">
        <x:v>NG-060</x:v>
      </x:c>
      <x:c r="B68" s="86"/>
      <x:c r="C68" s="86"/>
      <x:c r="D68" s="86"/>
      <x:c r="E68" s="86"/>
      <x:c r="F68" s="86"/>
      <x:c r="G68" s="86"/>
      <x:c r="H68" s="86"/>
      <x:c r="I68" s="93"/>
      <x:c r="J68" s="97"/>
      <x:c r="K68" s="97"/>
      <x:c r="L68" s="93"/>
      <x:c r="M68" s="86"/>
      <x:c r="N68" s="86"/>
      <x:c r="O68" s="101" t="str">
        <x:f>IF(OR(B68="",I68="",J68=""),"",SUMIFS(Buchungen!$D$9:$D$308,Buchungen!$B$9:$B$308,A68,Buchungen!$C$9:$C$308,"Zahlung",Buchungen!$E$9:$E$308,"Gebucht",Buchungen!$I$9:$I$308,"OK"))</x:f>
      </x:c>
      <x:c r="P68" s="101" t="str">
        <x:f>IF(OR(B68="",I68="",J68=""),"",SUMIFS(Buchungen!$H$9:$H$308,Buchungen!$B$9:$B$308,A68,Buchungen!$C$9:$C$308,"Zinsen")+SUMIFS(Buchungen!$H$9:$H$308,Buchungen!$B$9:$B$308,A68,Buchungen!$C$9:$C$308,"Gebühren")+SUMIFS(Buchungen!$H$9:$H$308,Buchungen!$B$9:$B$308,A68,Buchungen!$C$9:$C$308,"Sonstige Erhöhung"))</x:f>
      </x:c>
      <x:c r="Q68" s="101" t="str">
        <x:f>IF(OR(B68="",I68="",J68=""),"",SUMIFS(Buchungen!$H$9:$H$308,Buchungen!$B$9:$B$308,A68,Buchungen!$C$9:$C$308,"Korrektur +")+SUMIFS(Buchungen!$H$9:$H$308,Buchungen!$B$9:$B$308,A68,Buchungen!$C$9:$C$308,"Korrektur -"))</x:f>
      </x:c>
      <x:c r="R68" s="101" t="str">
        <x:f>IF(OR(B68="",I68="",J68=""),"",J68-O68+P68+Q68)</x:f>
      </x:c>
      <x:c r="S68" s="101" t="str">
        <x:f>IF(R68="","",MAX(0,R68))</x:f>
      </x:c>
      <x:c r="T68" s="90" t="str">
        <x:f>IF(B68="","",IF(I68="","Stichtag fehlt",IF(OR(J68="",J68&lt;0),"Startsaldo prüfen",IF(R68&lt;0,"Überzahlung prüfen",IF(AND(H68="Erledigt",S68&gt;0),"Erledigt? Saldo offen",IF(AND(H68&lt;&gt;"Erledigt",S68=0),"Saldo ausgeglichen","OK"))))))</x:f>
      </x:c>
      <x:c r="U68" s="90" t="str">
        <x:f>IF(B68="","",IF(L68="","Keine Aktion erfasst",IF(S68&lt;=0,"Saldo prüfen",IF(L68&lt;TODAY(),"Termin prüfen: überfällig",IF(L68&lt;=TODAY()+14,"Innerhalb 14 Tage","Später")))))</x:f>
      </x:c>
      <x:c r="V68" s="105" t="str">
        <x:f>IF(OR(B68="",S68&lt;=0),"",COUNTIF($S$9:$S$108,"&gt;"&amp;S68)+COUNTIF($S$9:S68,S68))</x:f>
      </x:c>
      <x:c r="W68" s="90" t="str">
        <x:f>IF(B68="","",IF(OR(G68="",G68="Ungeprüft",G68="Strittig"),"Prüfstatus beachten",IF(AND(K68&gt;0,S68&gt;0,K68&gt;S68),"Monatsrate &gt; Rest","")))</x:f>
      </x:c>
    </x:row>
    <x:row r="69" ht="23" customHeight="1">
      <x:c r="A69" s="88" t="str">
        <x:v>NG-061</x:v>
      </x:c>
      <x:c r="B69" s="86"/>
      <x:c r="C69" s="86"/>
      <x:c r="D69" s="86"/>
      <x:c r="E69" s="86"/>
      <x:c r="F69" s="86"/>
      <x:c r="G69" s="86"/>
      <x:c r="H69" s="86"/>
      <x:c r="I69" s="93"/>
      <x:c r="J69" s="97"/>
      <x:c r="K69" s="97"/>
      <x:c r="L69" s="93"/>
      <x:c r="M69" s="86"/>
      <x:c r="N69" s="86"/>
      <x:c r="O69" s="101" t="str">
        <x:f>IF(OR(B69="",I69="",J69=""),"",SUMIFS(Buchungen!$D$9:$D$308,Buchungen!$B$9:$B$308,A69,Buchungen!$C$9:$C$308,"Zahlung",Buchungen!$E$9:$E$308,"Gebucht",Buchungen!$I$9:$I$308,"OK"))</x:f>
      </x:c>
      <x:c r="P69" s="101" t="str">
        <x:f>IF(OR(B69="",I69="",J69=""),"",SUMIFS(Buchungen!$H$9:$H$308,Buchungen!$B$9:$B$308,A69,Buchungen!$C$9:$C$308,"Zinsen")+SUMIFS(Buchungen!$H$9:$H$308,Buchungen!$B$9:$B$308,A69,Buchungen!$C$9:$C$308,"Gebühren")+SUMIFS(Buchungen!$H$9:$H$308,Buchungen!$B$9:$B$308,A69,Buchungen!$C$9:$C$308,"Sonstige Erhöhung"))</x:f>
      </x:c>
      <x:c r="Q69" s="101" t="str">
        <x:f>IF(OR(B69="",I69="",J69=""),"",SUMIFS(Buchungen!$H$9:$H$308,Buchungen!$B$9:$B$308,A69,Buchungen!$C$9:$C$308,"Korrektur +")+SUMIFS(Buchungen!$H$9:$H$308,Buchungen!$B$9:$B$308,A69,Buchungen!$C$9:$C$308,"Korrektur -"))</x:f>
      </x:c>
      <x:c r="R69" s="101" t="str">
        <x:f>IF(OR(B69="",I69="",J69=""),"",J69-O69+P69+Q69)</x:f>
      </x:c>
      <x:c r="S69" s="101" t="str">
        <x:f>IF(R69="","",MAX(0,R69))</x:f>
      </x:c>
      <x:c r="T69" s="90" t="str">
        <x:f>IF(B69="","",IF(I69="","Stichtag fehlt",IF(OR(J69="",J69&lt;0),"Startsaldo prüfen",IF(R69&lt;0,"Überzahlung prüfen",IF(AND(H69="Erledigt",S69&gt;0),"Erledigt? Saldo offen",IF(AND(H69&lt;&gt;"Erledigt",S69=0),"Saldo ausgeglichen","OK"))))))</x:f>
      </x:c>
      <x:c r="U69" s="90" t="str">
        <x:f>IF(B69="","",IF(L69="","Keine Aktion erfasst",IF(S69&lt;=0,"Saldo prüfen",IF(L69&lt;TODAY(),"Termin prüfen: überfällig",IF(L69&lt;=TODAY()+14,"Innerhalb 14 Tage","Später")))))</x:f>
      </x:c>
      <x:c r="V69" s="105" t="str">
        <x:f>IF(OR(B69="",S69&lt;=0),"",COUNTIF($S$9:$S$108,"&gt;"&amp;S69)+COUNTIF($S$9:S69,S69))</x:f>
      </x:c>
      <x:c r="W69" s="90" t="str">
        <x:f>IF(B69="","",IF(OR(G69="",G69="Ungeprüft",G69="Strittig"),"Prüfstatus beachten",IF(AND(K69&gt;0,S69&gt;0,K69&gt;S69),"Monatsrate &gt; Rest","")))</x:f>
      </x:c>
    </x:row>
    <x:row r="70" ht="23" customHeight="1">
      <x:c r="A70" s="88" t="str">
        <x:v>NG-062</x:v>
      </x:c>
      <x:c r="B70" s="86"/>
      <x:c r="C70" s="86"/>
      <x:c r="D70" s="86"/>
      <x:c r="E70" s="86"/>
      <x:c r="F70" s="86"/>
      <x:c r="G70" s="86"/>
      <x:c r="H70" s="86"/>
      <x:c r="I70" s="93"/>
      <x:c r="J70" s="97"/>
      <x:c r="K70" s="97"/>
      <x:c r="L70" s="93"/>
      <x:c r="M70" s="86"/>
      <x:c r="N70" s="86"/>
      <x:c r="O70" s="101" t="str">
        <x:f>IF(OR(B70="",I70="",J70=""),"",SUMIFS(Buchungen!$D$9:$D$308,Buchungen!$B$9:$B$308,A70,Buchungen!$C$9:$C$308,"Zahlung",Buchungen!$E$9:$E$308,"Gebucht",Buchungen!$I$9:$I$308,"OK"))</x:f>
      </x:c>
      <x:c r="P70" s="101" t="str">
        <x:f>IF(OR(B70="",I70="",J70=""),"",SUMIFS(Buchungen!$H$9:$H$308,Buchungen!$B$9:$B$308,A70,Buchungen!$C$9:$C$308,"Zinsen")+SUMIFS(Buchungen!$H$9:$H$308,Buchungen!$B$9:$B$308,A70,Buchungen!$C$9:$C$308,"Gebühren")+SUMIFS(Buchungen!$H$9:$H$308,Buchungen!$B$9:$B$308,A70,Buchungen!$C$9:$C$308,"Sonstige Erhöhung"))</x:f>
      </x:c>
      <x:c r="Q70" s="101" t="str">
        <x:f>IF(OR(B70="",I70="",J70=""),"",SUMIFS(Buchungen!$H$9:$H$308,Buchungen!$B$9:$B$308,A70,Buchungen!$C$9:$C$308,"Korrektur +")+SUMIFS(Buchungen!$H$9:$H$308,Buchungen!$B$9:$B$308,A70,Buchungen!$C$9:$C$308,"Korrektur -"))</x:f>
      </x:c>
      <x:c r="R70" s="101" t="str">
        <x:f>IF(OR(B70="",I70="",J70=""),"",J70-O70+P70+Q70)</x:f>
      </x:c>
      <x:c r="S70" s="101" t="str">
        <x:f>IF(R70="","",MAX(0,R70))</x:f>
      </x:c>
      <x:c r="T70" s="90" t="str">
        <x:f>IF(B70="","",IF(I70="","Stichtag fehlt",IF(OR(J70="",J70&lt;0),"Startsaldo prüfen",IF(R70&lt;0,"Überzahlung prüfen",IF(AND(H70="Erledigt",S70&gt;0),"Erledigt? Saldo offen",IF(AND(H70&lt;&gt;"Erledigt",S70=0),"Saldo ausgeglichen","OK"))))))</x:f>
      </x:c>
      <x:c r="U70" s="90" t="str">
        <x:f>IF(B70="","",IF(L70="","Keine Aktion erfasst",IF(S70&lt;=0,"Saldo prüfen",IF(L70&lt;TODAY(),"Termin prüfen: überfällig",IF(L70&lt;=TODAY()+14,"Innerhalb 14 Tage","Später")))))</x:f>
      </x:c>
      <x:c r="V70" s="105" t="str">
        <x:f>IF(OR(B70="",S70&lt;=0),"",COUNTIF($S$9:$S$108,"&gt;"&amp;S70)+COUNTIF($S$9:S70,S70))</x:f>
      </x:c>
      <x:c r="W70" s="90" t="str">
        <x:f>IF(B70="","",IF(OR(G70="",G70="Ungeprüft",G70="Strittig"),"Prüfstatus beachten",IF(AND(K70&gt;0,S70&gt;0,K70&gt;S70),"Monatsrate &gt; Rest","")))</x:f>
      </x:c>
    </x:row>
    <x:row r="71" ht="23" customHeight="1">
      <x:c r="A71" s="88" t="str">
        <x:v>NG-063</x:v>
      </x:c>
      <x:c r="B71" s="86"/>
      <x:c r="C71" s="86"/>
      <x:c r="D71" s="86"/>
      <x:c r="E71" s="86"/>
      <x:c r="F71" s="86"/>
      <x:c r="G71" s="86"/>
      <x:c r="H71" s="86"/>
      <x:c r="I71" s="93"/>
      <x:c r="J71" s="97"/>
      <x:c r="K71" s="97"/>
      <x:c r="L71" s="93"/>
      <x:c r="M71" s="86"/>
      <x:c r="N71" s="86"/>
      <x:c r="O71" s="101" t="str">
        <x:f>IF(OR(B71="",I71="",J71=""),"",SUMIFS(Buchungen!$D$9:$D$308,Buchungen!$B$9:$B$308,A71,Buchungen!$C$9:$C$308,"Zahlung",Buchungen!$E$9:$E$308,"Gebucht",Buchungen!$I$9:$I$308,"OK"))</x:f>
      </x:c>
      <x:c r="P71" s="101" t="str">
        <x:f>IF(OR(B71="",I71="",J71=""),"",SUMIFS(Buchungen!$H$9:$H$308,Buchungen!$B$9:$B$308,A71,Buchungen!$C$9:$C$308,"Zinsen")+SUMIFS(Buchungen!$H$9:$H$308,Buchungen!$B$9:$B$308,A71,Buchungen!$C$9:$C$308,"Gebühren")+SUMIFS(Buchungen!$H$9:$H$308,Buchungen!$B$9:$B$308,A71,Buchungen!$C$9:$C$308,"Sonstige Erhöhung"))</x:f>
      </x:c>
      <x:c r="Q71" s="101" t="str">
        <x:f>IF(OR(B71="",I71="",J71=""),"",SUMIFS(Buchungen!$H$9:$H$308,Buchungen!$B$9:$B$308,A71,Buchungen!$C$9:$C$308,"Korrektur +")+SUMIFS(Buchungen!$H$9:$H$308,Buchungen!$B$9:$B$308,A71,Buchungen!$C$9:$C$308,"Korrektur -"))</x:f>
      </x:c>
      <x:c r="R71" s="101" t="str">
        <x:f>IF(OR(B71="",I71="",J71=""),"",J71-O71+P71+Q71)</x:f>
      </x:c>
      <x:c r="S71" s="101" t="str">
        <x:f>IF(R71="","",MAX(0,R71))</x:f>
      </x:c>
      <x:c r="T71" s="90" t="str">
        <x:f>IF(B71="","",IF(I71="","Stichtag fehlt",IF(OR(J71="",J71&lt;0),"Startsaldo prüfen",IF(R71&lt;0,"Überzahlung prüfen",IF(AND(H71="Erledigt",S71&gt;0),"Erledigt? Saldo offen",IF(AND(H71&lt;&gt;"Erledigt",S71=0),"Saldo ausgeglichen","OK"))))))</x:f>
      </x:c>
      <x:c r="U71" s="90" t="str">
        <x:f>IF(B71="","",IF(L71="","Keine Aktion erfasst",IF(S71&lt;=0,"Saldo prüfen",IF(L71&lt;TODAY(),"Termin prüfen: überfällig",IF(L71&lt;=TODAY()+14,"Innerhalb 14 Tage","Später")))))</x:f>
      </x:c>
      <x:c r="V71" s="105" t="str">
        <x:f>IF(OR(B71="",S71&lt;=0),"",COUNTIF($S$9:$S$108,"&gt;"&amp;S71)+COUNTIF($S$9:S71,S71))</x:f>
      </x:c>
      <x:c r="W71" s="90" t="str">
        <x:f>IF(B71="","",IF(OR(G71="",G71="Ungeprüft",G71="Strittig"),"Prüfstatus beachten",IF(AND(K71&gt;0,S71&gt;0,K71&gt;S71),"Monatsrate &gt; Rest","")))</x:f>
      </x:c>
    </x:row>
    <x:row r="72" ht="23" customHeight="1">
      <x:c r="A72" s="88" t="str">
        <x:v>NG-064</x:v>
      </x:c>
      <x:c r="B72" s="86"/>
      <x:c r="C72" s="86"/>
      <x:c r="D72" s="86"/>
      <x:c r="E72" s="86"/>
      <x:c r="F72" s="86"/>
      <x:c r="G72" s="86"/>
      <x:c r="H72" s="86"/>
      <x:c r="I72" s="93"/>
      <x:c r="J72" s="97"/>
      <x:c r="K72" s="97"/>
      <x:c r="L72" s="93"/>
      <x:c r="M72" s="86"/>
      <x:c r="N72" s="86"/>
      <x:c r="O72" s="101" t="str">
        <x:f>IF(OR(B72="",I72="",J72=""),"",SUMIFS(Buchungen!$D$9:$D$308,Buchungen!$B$9:$B$308,A72,Buchungen!$C$9:$C$308,"Zahlung",Buchungen!$E$9:$E$308,"Gebucht",Buchungen!$I$9:$I$308,"OK"))</x:f>
      </x:c>
      <x:c r="P72" s="101" t="str">
        <x:f>IF(OR(B72="",I72="",J72=""),"",SUMIFS(Buchungen!$H$9:$H$308,Buchungen!$B$9:$B$308,A72,Buchungen!$C$9:$C$308,"Zinsen")+SUMIFS(Buchungen!$H$9:$H$308,Buchungen!$B$9:$B$308,A72,Buchungen!$C$9:$C$308,"Gebühren")+SUMIFS(Buchungen!$H$9:$H$308,Buchungen!$B$9:$B$308,A72,Buchungen!$C$9:$C$308,"Sonstige Erhöhung"))</x:f>
      </x:c>
      <x:c r="Q72" s="101" t="str">
        <x:f>IF(OR(B72="",I72="",J72=""),"",SUMIFS(Buchungen!$H$9:$H$308,Buchungen!$B$9:$B$308,A72,Buchungen!$C$9:$C$308,"Korrektur +")+SUMIFS(Buchungen!$H$9:$H$308,Buchungen!$B$9:$B$308,A72,Buchungen!$C$9:$C$308,"Korrektur -"))</x:f>
      </x:c>
      <x:c r="R72" s="101" t="str">
        <x:f>IF(OR(B72="",I72="",J72=""),"",J72-O72+P72+Q72)</x:f>
      </x:c>
      <x:c r="S72" s="101" t="str">
        <x:f>IF(R72="","",MAX(0,R72))</x:f>
      </x:c>
      <x:c r="T72" s="90" t="str">
        <x:f>IF(B72="","",IF(I72="","Stichtag fehlt",IF(OR(J72="",J72&lt;0),"Startsaldo prüfen",IF(R72&lt;0,"Überzahlung prüfen",IF(AND(H72="Erledigt",S72&gt;0),"Erledigt? Saldo offen",IF(AND(H72&lt;&gt;"Erledigt",S72=0),"Saldo ausgeglichen","OK"))))))</x:f>
      </x:c>
      <x:c r="U72" s="90" t="str">
        <x:f>IF(B72="","",IF(L72="","Keine Aktion erfasst",IF(S72&lt;=0,"Saldo prüfen",IF(L72&lt;TODAY(),"Termin prüfen: überfällig",IF(L72&lt;=TODAY()+14,"Innerhalb 14 Tage","Später")))))</x:f>
      </x:c>
      <x:c r="V72" s="105" t="str">
        <x:f>IF(OR(B72="",S72&lt;=0),"",COUNTIF($S$9:$S$108,"&gt;"&amp;S72)+COUNTIF($S$9:S72,S72))</x:f>
      </x:c>
      <x:c r="W72" s="90" t="str">
        <x:f>IF(B72="","",IF(OR(G72="",G72="Ungeprüft",G72="Strittig"),"Prüfstatus beachten",IF(AND(K72&gt;0,S72&gt;0,K72&gt;S72),"Monatsrate &gt; Rest","")))</x:f>
      </x:c>
    </x:row>
    <x:row r="73" ht="23" customHeight="1">
      <x:c r="A73" s="88" t="str">
        <x:v>NG-065</x:v>
      </x:c>
      <x:c r="B73" s="86"/>
      <x:c r="C73" s="86"/>
      <x:c r="D73" s="86"/>
      <x:c r="E73" s="86"/>
      <x:c r="F73" s="86"/>
      <x:c r="G73" s="86"/>
      <x:c r="H73" s="86"/>
      <x:c r="I73" s="93"/>
      <x:c r="J73" s="97"/>
      <x:c r="K73" s="97"/>
      <x:c r="L73" s="93"/>
      <x:c r="M73" s="86"/>
      <x:c r="N73" s="86"/>
      <x:c r="O73" s="101" t="str">
        <x:f>IF(OR(B73="",I73="",J73=""),"",SUMIFS(Buchungen!$D$9:$D$308,Buchungen!$B$9:$B$308,A73,Buchungen!$C$9:$C$308,"Zahlung",Buchungen!$E$9:$E$308,"Gebucht",Buchungen!$I$9:$I$308,"OK"))</x:f>
      </x:c>
      <x:c r="P73" s="101" t="str">
        <x:f>IF(OR(B73="",I73="",J73=""),"",SUMIFS(Buchungen!$H$9:$H$308,Buchungen!$B$9:$B$308,A73,Buchungen!$C$9:$C$308,"Zinsen")+SUMIFS(Buchungen!$H$9:$H$308,Buchungen!$B$9:$B$308,A73,Buchungen!$C$9:$C$308,"Gebühren")+SUMIFS(Buchungen!$H$9:$H$308,Buchungen!$B$9:$B$308,A73,Buchungen!$C$9:$C$308,"Sonstige Erhöhung"))</x:f>
      </x:c>
      <x:c r="Q73" s="101" t="str">
        <x:f>IF(OR(B73="",I73="",J73=""),"",SUMIFS(Buchungen!$H$9:$H$308,Buchungen!$B$9:$B$308,A73,Buchungen!$C$9:$C$308,"Korrektur +")+SUMIFS(Buchungen!$H$9:$H$308,Buchungen!$B$9:$B$308,A73,Buchungen!$C$9:$C$308,"Korrektur -"))</x:f>
      </x:c>
      <x:c r="R73" s="101" t="str">
        <x:f>IF(OR(B73="",I73="",J73=""),"",J73-O73+P73+Q73)</x:f>
      </x:c>
      <x:c r="S73" s="101" t="str">
        <x:f>IF(R73="","",MAX(0,R73))</x:f>
      </x:c>
      <x:c r="T73" s="90" t="str">
        <x:f>IF(B73="","",IF(I73="","Stichtag fehlt",IF(OR(J73="",J73&lt;0),"Startsaldo prüfen",IF(R73&lt;0,"Überzahlung prüfen",IF(AND(H73="Erledigt",S73&gt;0),"Erledigt? Saldo offen",IF(AND(H73&lt;&gt;"Erledigt",S73=0),"Saldo ausgeglichen","OK"))))))</x:f>
      </x:c>
      <x:c r="U73" s="90" t="str">
        <x:f>IF(B73="","",IF(L73="","Keine Aktion erfasst",IF(S73&lt;=0,"Saldo prüfen",IF(L73&lt;TODAY(),"Termin prüfen: überfällig",IF(L73&lt;=TODAY()+14,"Innerhalb 14 Tage","Später")))))</x:f>
      </x:c>
      <x:c r="V73" s="105" t="str">
        <x:f>IF(OR(B73="",S73&lt;=0),"",COUNTIF($S$9:$S$108,"&gt;"&amp;S73)+COUNTIF($S$9:S73,S73))</x:f>
      </x:c>
      <x:c r="W73" s="90" t="str">
        <x:f>IF(B73="","",IF(OR(G73="",G73="Ungeprüft",G73="Strittig"),"Prüfstatus beachten",IF(AND(K73&gt;0,S73&gt;0,K73&gt;S73),"Monatsrate &gt; Rest","")))</x:f>
      </x:c>
    </x:row>
    <x:row r="74" ht="23" customHeight="1">
      <x:c r="A74" s="88" t="str">
        <x:v>NG-066</x:v>
      </x:c>
      <x:c r="B74" s="86"/>
      <x:c r="C74" s="86"/>
      <x:c r="D74" s="86"/>
      <x:c r="E74" s="86"/>
      <x:c r="F74" s="86"/>
      <x:c r="G74" s="86"/>
      <x:c r="H74" s="86"/>
      <x:c r="I74" s="93"/>
      <x:c r="J74" s="97"/>
      <x:c r="K74" s="97"/>
      <x:c r="L74" s="93"/>
      <x:c r="M74" s="86"/>
      <x:c r="N74" s="86"/>
      <x:c r="O74" s="101" t="str">
        <x:f>IF(OR(B74="",I74="",J74=""),"",SUMIFS(Buchungen!$D$9:$D$308,Buchungen!$B$9:$B$308,A74,Buchungen!$C$9:$C$308,"Zahlung",Buchungen!$E$9:$E$308,"Gebucht",Buchungen!$I$9:$I$308,"OK"))</x:f>
      </x:c>
      <x:c r="P74" s="101" t="str">
        <x:f>IF(OR(B74="",I74="",J74=""),"",SUMIFS(Buchungen!$H$9:$H$308,Buchungen!$B$9:$B$308,A74,Buchungen!$C$9:$C$308,"Zinsen")+SUMIFS(Buchungen!$H$9:$H$308,Buchungen!$B$9:$B$308,A74,Buchungen!$C$9:$C$308,"Gebühren")+SUMIFS(Buchungen!$H$9:$H$308,Buchungen!$B$9:$B$308,A74,Buchungen!$C$9:$C$308,"Sonstige Erhöhung"))</x:f>
      </x:c>
      <x:c r="Q74" s="101" t="str">
        <x:f>IF(OR(B74="",I74="",J74=""),"",SUMIFS(Buchungen!$H$9:$H$308,Buchungen!$B$9:$B$308,A74,Buchungen!$C$9:$C$308,"Korrektur +")+SUMIFS(Buchungen!$H$9:$H$308,Buchungen!$B$9:$B$308,A74,Buchungen!$C$9:$C$308,"Korrektur -"))</x:f>
      </x:c>
      <x:c r="R74" s="101" t="str">
        <x:f>IF(OR(B74="",I74="",J74=""),"",J74-O74+P74+Q74)</x:f>
      </x:c>
      <x:c r="S74" s="101" t="str">
        <x:f>IF(R74="","",MAX(0,R74))</x:f>
      </x:c>
      <x:c r="T74" s="90" t="str">
        <x:f>IF(B74="","",IF(I74="","Stichtag fehlt",IF(OR(J74="",J74&lt;0),"Startsaldo prüfen",IF(R74&lt;0,"Überzahlung prüfen",IF(AND(H74="Erledigt",S74&gt;0),"Erledigt? Saldo offen",IF(AND(H74&lt;&gt;"Erledigt",S74=0),"Saldo ausgeglichen","OK"))))))</x:f>
      </x:c>
      <x:c r="U74" s="90" t="str">
        <x:f>IF(B74="","",IF(L74="","Keine Aktion erfasst",IF(S74&lt;=0,"Saldo prüfen",IF(L74&lt;TODAY(),"Termin prüfen: überfällig",IF(L74&lt;=TODAY()+14,"Innerhalb 14 Tage","Später")))))</x:f>
      </x:c>
      <x:c r="V74" s="105" t="str">
        <x:f>IF(OR(B74="",S74&lt;=0),"",COUNTIF($S$9:$S$108,"&gt;"&amp;S74)+COUNTIF($S$9:S74,S74))</x:f>
      </x:c>
      <x:c r="W74" s="90" t="str">
        <x:f>IF(B74="","",IF(OR(G74="",G74="Ungeprüft",G74="Strittig"),"Prüfstatus beachten",IF(AND(K74&gt;0,S74&gt;0,K74&gt;S74),"Monatsrate &gt; Rest","")))</x:f>
      </x:c>
    </x:row>
    <x:row r="75" ht="23" customHeight="1">
      <x:c r="A75" s="88" t="str">
        <x:v>NG-067</x:v>
      </x:c>
      <x:c r="B75" s="86"/>
      <x:c r="C75" s="86"/>
      <x:c r="D75" s="86"/>
      <x:c r="E75" s="86"/>
      <x:c r="F75" s="86"/>
      <x:c r="G75" s="86"/>
      <x:c r="H75" s="86"/>
      <x:c r="I75" s="93"/>
      <x:c r="J75" s="97"/>
      <x:c r="K75" s="97"/>
      <x:c r="L75" s="93"/>
      <x:c r="M75" s="86"/>
      <x:c r="N75" s="86"/>
      <x:c r="O75" s="101" t="str">
        <x:f>IF(OR(B75="",I75="",J75=""),"",SUMIFS(Buchungen!$D$9:$D$308,Buchungen!$B$9:$B$308,A75,Buchungen!$C$9:$C$308,"Zahlung",Buchungen!$E$9:$E$308,"Gebucht",Buchungen!$I$9:$I$308,"OK"))</x:f>
      </x:c>
      <x:c r="P75" s="101" t="str">
        <x:f>IF(OR(B75="",I75="",J75=""),"",SUMIFS(Buchungen!$H$9:$H$308,Buchungen!$B$9:$B$308,A75,Buchungen!$C$9:$C$308,"Zinsen")+SUMIFS(Buchungen!$H$9:$H$308,Buchungen!$B$9:$B$308,A75,Buchungen!$C$9:$C$308,"Gebühren")+SUMIFS(Buchungen!$H$9:$H$308,Buchungen!$B$9:$B$308,A75,Buchungen!$C$9:$C$308,"Sonstige Erhöhung"))</x:f>
      </x:c>
      <x:c r="Q75" s="101" t="str">
        <x:f>IF(OR(B75="",I75="",J75=""),"",SUMIFS(Buchungen!$H$9:$H$308,Buchungen!$B$9:$B$308,A75,Buchungen!$C$9:$C$308,"Korrektur +")+SUMIFS(Buchungen!$H$9:$H$308,Buchungen!$B$9:$B$308,A75,Buchungen!$C$9:$C$308,"Korrektur -"))</x:f>
      </x:c>
      <x:c r="R75" s="101" t="str">
        <x:f>IF(OR(B75="",I75="",J75=""),"",J75-O75+P75+Q75)</x:f>
      </x:c>
      <x:c r="S75" s="101" t="str">
        <x:f>IF(R75="","",MAX(0,R75))</x:f>
      </x:c>
      <x:c r="T75" s="90" t="str">
        <x:f>IF(B75="","",IF(I75="","Stichtag fehlt",IF(OR(J75="",J75&lt;0),"Startsaldo prüfen",IF(R75&lt;0,"Überzahlung prüfen",IF(AND(H75="Erledigt",S75&gt;0),"Erledigt? Saldo offen",IF(AND(H75&lt;&gt;"Erledigt",S75=0),"Saldo ausgeglichen","OK"))))))</x:f>
      </x:c>
      <x:c r="U75" s="90" t="str">
        <x:f>IF(B75="","",IF(L75="","Keine Aktion erfasst",IF(S75&lt;=0,"Saldo prüfen",IF(L75&lt;TODAY(),"Termin prüfen: überfällig",IF(L75&lt;=TODAY()+14,"Innerhalb 14 Tage","Später")))))</x:f>
      </x:c>
      <x:c r="V75" s="105" t="str">
        <x:f>IF(OR(B75="",S75&lt;=0),"",COUNTIF($S$9:$S$108,"&gt;"&amp;S75)+COUNTIF($S$9:S75,S75))</x:f>
      </x:c>
      <x:c r="W75" s="90" t="str">
        <x:f>IF(B75="","",IF(OR(G75="",G75="Ungeprüft",G75="Strittig"),"Prüfstatus beachten",IF(AND(K75&gt;0,S75&gt;0,K75&gt;S75),"Monatsrate &gt; Rest","")))</x:f>
      </x:c>
    </x:row>
    <x:row r="76" ht="23" customHeight="1">
      <x:c r="A76" s="88" t="str">
        <x:v>NG-068</x:v>
      </x:c>
      <x:c r="B76" s="86"/>
      <x:c r="C76" s="86"/>
      <x:c r="D76" s="86"/>
      <x:c r="E76" s="86"/>
      <x:c r="F76" s="86"/>
      <x:c r="G76" s="86"/>
      <x:c r="H76" s="86"/>
      <x:c r="I76" s="93"/>
      <x:c r="J76" s="97"/>
      <x:c r="K76" s="97"/>
      <x:c r="L76" s="93"/>
      <x:c r="M76" s="86"/>
      <x:c r="N76" s="86"/>
      <x:c r="O76" s="101" t="str">
        <x:f>IF(OR(B76="",I76="",J76=""),"",SUMIFS(Buchungen!$D$9:$D$308,Buchungen!$B$9:$B$308,A76,Buchungen!$C$9:$C$308,"Zahlung",Buchungen!$E$9:$E$308,"Gebucht",Buchungen!$I$9:$I$308,"OK"))</x:f>
      </x:c>
      <x:c r="P76" s="101" t="str">
        <x:f>IF(OR(B76="",I76="",J76=""),"",SUMIFS(Buchungen!$H$9:$H$308,Buchungen!$B$9:$B$308,A76,Buchungen!$C$9:$C$308,"Zinsen")+SUMIFS(Buchungen!$H$9:$H$308,Buchungen!$B$9:$B$308,A76,Buchungen!$C$9:$C$308,"Gebühren")+SUMIFS(Buchungen!$H$9:$H$308,Buchungen!$B$9:$B$308,A76,Buchungen!$C$9:$C$308,"Sonstige Erhöhung"))</x:f>
      </x:c>
      <x:c r="Q76" s="101" t="str">
        <x:f>IF(OR(B76="",I76="",J76=""),"",SUMIFS(Buchungen!$H$9:$H$308,Buchungen!$B$9:$B$308,A76,Buchungen!$C$9:$C$308,"Korrektur +")+SUMIFS(Buchungen!$H$9:$H$308,Buchungen!$B$9:$B$308,A76,Buchungen!$C$9:$C$308,"Korrektur -"))</x:f>
      </x:c>
      <x:c r="R76" s="101" t="str">
        <x:f>IF(OR(B76="",I76="",J76=""),"",J76-O76+P76+Q76)</x:f>
      </x:c>
      <x:c r="S76" s="101" t="str">
        <x:f>IF(R76="","",MAX(0,R76))</x:f>
      </x:c>
      <x:c r="T76" s="90" t="str">
        <x:f>IF(B76="","",IF(I76="","Stichtag fehlt",IF(OR(J76="",J76&lt;0),"Startsaldo prüfen",IF(R76&lt;0,"Überzahlung prüfen",IF(AND(H76="Erledigt",S76&gt;0),"Erledigt? Saldo offen",IF(AND(H76&lt;&gt;"Erledigt",S76=0),"Saldo ausgeglichen","OK"))))))</x:f>
      </x:c>
      <x:c r="U76" s="90" t="str">
        <x:f>IF(B76="","",IF(L76="","Keine Aktion erfasst",IF(S76&lt;=0,"Saldo prüfen",IF(L76&lt;TODAY(),"Termin prüfen: überfällig",IF(L76&lt;=TODAY()+14,"Innerhalb 14 Tage","Später")))))</x:f>
      </x:c>
      <x:c r="V76" s="105" t="str">
        <x:f>IF(OR(B76="",S76&lt;=0),"",COUNTIF($S$9:$S$108,"&gt;"&amp;S76)+COUNTIF($S$9:S76,S76))</x:f>
      </x:c>
      <x:c r="W76" s="90" t="str">
        <x:f>IF(B76="","",IF(OR(G76="",G76="Ungeprüft",G76="Strittig"),"Prüfstatus beachten",IF(AND(K76&gt;0,S76&gt;0,K76&gt;S76),"Monatsrate &gt; Rest","")))</x:f>
      </x:c>
    </x:row>
    <x:row r="77" ht="23" customHeight="1">
      <x:c r="A77" s="88" t="str">
        <x:v>NG-069</x:v>
      </x:c>
      <x:c r="B77" s="86"/>
      <x:c r="C77" s="86"/>
      <x:c r="D77" s="86"/>
      <x:c r="E77" s="86"/>
      <x:c r="F77" s="86"/>
      <x:c r="G77" s="86"/>
      <x:c r="H77" s="86"/>
      <x:c r="I77" s="93"/>
      <x:c r="J77" s="97"/>
      <x:c r="K77" s="97"/>
      <x:c r="L77" s="93"/>
      <x:c r="M77" s="86"/>
      <x:c r="N77" s="86"/>
      <x:c r="O77" s="101" t="str">
        <x:f>IF(OR(B77="",I77="",J77=""),"",SUMIFS(Buchungen!$D$9:$D$308,Buchungen!$B$9:$B$308,A77,Buchungen!$C$9:$C$308,"Zahlung",Buchungen!$E$9:$E$308,"Gebucht",Buchungen!$I$9:$I$308,"OK"))</x:f>
      </x:c>
      <x:c r="P77" s="101" t="str">
        <x:f>IF(OR(B77="",I77="",J77=""),"",SUMIFS(Buchungen!$H$9:$H$308,Buchungen!$B$9:$B$308,A77,Buchungen!$C$9:$C$308,"Zinsen")+SUMIFS(Buchungen!$H$9:$H$308,Buchungen!$B$9:$B$308,A77,Buchungen!$C$9:$C$308,"Gebühren")+SUMIFS(Buchungen!$H$9:$H$308,Buchungen!$B$9:$B$308,A77,Buchungen!$C$9:$C$308,"Sonstige Erhöhung"))</x:f>
      </x:c>
      <x:c r="Q77" s="101" t="str">
        <x:f>IF(OR(B77="",I77="",J77=""),"",SUMIFS(Buchungen!$H$9:$H$308,Buchungen!$B$9:$B$308,A77,Buchungen!$C$9:$C$308,"Korrektur +")+SUMIFS(Buchungen!$H$9:$H$308,Buchungen!$B$9:$B$308,A77,Buchungen!$C$9:$C$308,"Korrektur -"))</x:f>
      </x:c>
      <x:c r="R77" s="101" t="str">
        <x:f>IF(OR(B77="",I77="",J77=""),"",J77-O77+P77+Q77)</x:f>
      </x:c>
      <x:c r="S77" s="101" t="str">
        <x:f>IF(R77="","",MAX(0,R77))</x:f>
      </x:c>
      <x:c r="T77" s="90" t="str">
        <x:f>IF(B77="","",IF(I77="","Stichtag fehlt",IF(OR(J77="",J77&lt;0),"Startsaldo prüfen",IF(R77&lt;0,"Überzahlung prüfen",IF(AND(H77="Erledigt",S77&gt;0),"Erledigt? Saldo offen",IF(AND(H77&lt;&gt;"Erledigt",S77=0),"Saldo ausgeglichen","OK"))))))</x:f>
      </x:c>
      <x:c r="U77" s="90" t="str">
        <x:f>IF(B77="","",IF(L77="","Keine Aktion erfasst",IF(S77&lt;=0,"Saldo prüfen",IF(L77&lt;TODAY(),"Termin prüfen: überfällig",IF(L77&lt;=TODAY()+14,"Innerhalb 14 Tage","Später")))))</x:f>
      </x:c>
      <x:c r="V77" s="105" t="str">
        <x:f>IF(OR(B77="",S77&lt;=0),"",COUNTIF($S$9:$S$108,"&gt;"&amp;S77)+COUNTIF($S$9:S77,S77))</x:f>
      </x:c>
      <x:c r="W77" s="90" t="str">
        <x:f>IF(B77="","",IF(OR(G77="",G77="Ungeprüft",G77="Strittig"),"Prüfstatus beachten",IF(AND(K77&gt;0,S77&gt;0,K77&gt;S77),"Monatsrate &gt; Rest","")))</x:f>
      </x:c>
    </x:row>
    <x:row r="78" ht="23" customHeight="1">
      <x:c r="A78" s="88" t="str">
        <x:v>NG-070</x:v>
      </x:c>
      <x:c r="B78" s="86"/>
      <x:c r="C78" s="86"/>
      <x:c r="D78" s="86"/>
      <x:c r="E78" s="86"/>
      <x:c r="F78" s="86"/>
      <x:c r="G78" s="86"/>
      <x:c r="H78" s="86"/>
      <x:c r="I78" s="93"/>
      <x:c r="J78" s="97"/>
      <x:c r="K78" s="97"/>
      <x:c r="L78" s="93"/>
      <x:c r="M78" s="86"/>
      <x:c r="N78" s="86"/>
      <x:c r="O78" s="101" t="str">
        <x:f>IF(OR(B78="",I78="",J78=""),"",SUMIFS(Buchungen!$D$9:$D$308,Buchungen!$B$9:$B$308,A78,Buchungen!$C$9:$C$308,"Zahlung",Buchungen!$E$9:$E$308,"Gebucht",Buchungen!$I$9:$I$308,"OK"))</x:f>
      </x:c>
      <x:c r="P78" s="101" t="str">
        <x:f>IF(OR(B78="",I78="",J78=""),"",SUMIFS(Buchungen!$H$9:$H$308,Buchungen!$B$9:$B$308,A78,Buchungen!$C$9:$C$308,"Zinsen")+SUMIFS(Buchungen!$H$9:$H$308,Buchungen!$B$9:$B$308,A78,Buchungen!$C$9:$C$308,"Gebühren")+SUMIFS(Buchungen!$H$9:$H$308,Buchungen!$B$9:$B$308,A78,Buchungen!$C$9:$C$308,"Sonstige Erhöhung"))</x:f>
      </x:c>
      <x:c r="Q78" s="101" t="str">
        <x:f>IF(OR(B78="",I78="",J78=""),"",SUMIFS(Buchungen!$H$9:$H$308,Buchungen!$B$9:$B$308,A78,Buchungen!$C$9:$C$308,"Korrektur +")+SUMIFS(Buchungen!$H$9:$H$308,Buchungen!$B$9:$B$308,A78,Buchungen!$C$9:$C$308,"Korrektur -"))</x:f>
      </x:c>
      <x:c r="R78" s="101" t="str">
        <x:f>IF(OR(B78="",I78="",J78=""),"",J78-O78+P78+Q78)</x:f>
      </x:c>
      <x:c r="S78" s="101" t="str">
        <x:f>IF(R78="","",MAX(0,R78))</x:f>
      </x:c>
      <x:c r="T78" s="90" t="str">
        <x:f>IF(B78="","",IF(I78="","Stichtag fehlt",IF(OR(J78="",J78&lt;0),"Startsaldo prüfen",IF(R78&lt;0,"Überzahlung prüfen",IF(AND(H78="Erledigt",S78&gt;0),"Erledigt? Saldo offen",IF(AND(H78&lt;&gt;"Erledigt",S78=0),"Saldo ausgeglichen","OK"))))))</x:f>
      </x:c>
      <x:c r="U78" s="90" t="str">
        <x:f>IF(B78="","",IF(L78="","Keine Aktion erfasst",IF(S78&lt;=0,"Saldo prüfen",IF(L78&lt;TODAY(),"Termin prüfen: überfällig",IF(L78&lt;=TODAY()+14,"Innerhalb 14 Tage","Später")))))</x:f>
      </x:c>
      <x:c r="V78" s="105" t="str">
        <x:f>IF(OR(B78="",S78&lt;=0),"",COUNTIF($S$9:$S$108,"&gt;"&amp;S78)+COUNTIF($S$9:S78,S78))</x:f>
      </x:c>
      <x:c r="W78" s="90" t="str">
        <x:f>IF(B78="","",IF(OR(G78="",G78="Ungeprüft",G78="Strittig"),"Prüfstatus beachten",IF(AND(K78&gt;0,S78&gt;0,K78&gt;S78),"Monatsrate &gt; Rest","")))</x:f>
      </x:c>
    </x:row>
    <x:row r="79" ht="23" customHeight="1">
      <x:c r="A79" s="88" t="str">
        <x:v>NG-071</x:v>
      </x:c>
      <x:c r="B79" s="86"/>
      <x:c r="C79" s="86"/>
      <x:c r="D79" s="86"/>
      <x:c r="E79" s="86"/>
      <x:c r="F79" s="86"/>
      <x:c r="G79" s="86"/>
      <x:c r="H79" s="86"/>
      <x:c r="I79" s="93"/>
      <x:c r="J79" s="97"/>
      <x:c r="K79" s="97"/>
      <x:c r="L79" s="93"/>
      <x:c r="M79" s="86"/>
      <x:c r="N79" s="86"/>
      <x:c r="O79" s="101" t="str">
        <x:f>IF(OR(B79="",I79="",J79=""),"",SUMIFS(Buchungen!$D$9:$D$308,Buchungen!$B$9:$B$308,A79,Buchungen!$C$9:$C$308,"Zahlung",Buchungen!$E$9:$E$308,"Gebucht",Buchungen!$I$9:$I$308,"OK"))</x:f>
      </x:c>
      <x:c r="P79" s="101" t="str">
        <x:f>IF(OR(B79="",I79="",J79=""),"",SUMIFS(Buchungen!$H$9:$H$308,Buchungen!$B$9:$B$308,A79,Buchungen!$C$9:$C$308,"Zinsen")+SUMIFS(Buchungen!$H$9:$H$308,Buchungen!$B$9:$B$308,A79,Buchungen!$C$9:$C$308,"Gebühren")+SUMIFS(Buchungen!$H$9:$H$308,Buchungen!$B$9:$B$308,A79,Buchungen!$C$9:$C$308,"Sonstige Erhöhung"))</x:f>
      </x:c>
      <x:c r="Q79" s="101" t="str">
        <x:f>IF(OR(B79="",I79="",J79=""),"",SUMIFS(Buchungen!$H$9:$H$308,Buchungen!$B$9:$B$308,A79,Buchungen!$C$9:$C$308,"Korrektur +")+SUMIFS(Buchungen!$H$9:$H$308,Buchungen!$B$9:$B$308,A79,Buchungen!$C$9:$C$308,"Korrektur -"))</x:f>
      </x:c>
      <x:c r="R79" s="101" t="str">
        <x:f>IF(OR(B79="",I79="",J79=""),"",J79-O79+P79+Q79)</x:f>
      </x:c>
      <x:c r="S79" s="101" t="str">
        <x:f>IF(R79="","",MAX(0,R79))</x:f>
      </x:c>
      <x:c r="T79" s="90" t="str">
        <x:f>IF(B79="","",IF(I79="","Stichtag fehlt",IF(OR(J79="",J79&lt;0),"Startsaldo prüfen",IF(R79&lt;0,"Überzahlung prüfen",IF(AND(H79="Erledigt",S79&gt;0),"Erledigt? Saldo offen",IF(AND(H79&lt;&gt;"Erledigt",S79=0),"Saldo ausgeglichen","OK"))))))</x:f>
      </x:c>
      <x:c r="U79" s="90" t="str">
        <x:f>IF(B79="","",IF(L79="","Keine Aktion erfasst",IF(S79&lt;=0,"Saldo prüfen",IF(L79&lt;TODAY(),"Termin prüfen: überfällig",IF(L79&lt;=TODAY()+14,"Innerhalb 14 Tage","Später")))))</x:f>
      </x:c>
      <x:c r="V79" s="105" t="str">
        <x:f>IF(OR(B79="",S79&lt;=0),"",COUNTIF($S$9:$S$108,"&gt;"&amp;S79)+COUNTIF($S$9:S79,S79))</x:f>
      </x:c>
      <x:c r="W79" s="90" t="str">
        <x:f>IF(B79="","",IF(OR(G79="",G79="Ungeprüft",G79="Strittig"),"Prüfstatus beachten",IF(AND(K79&gt;0,S79&gt;0,K79&gt;S79),"Monatsrate &gt; Rest","")))</x:f>
      </x:c>
    </x:row>
    <x:row r="80" ht="23" customHeight="1">
      <x:c r="A80" s="88" t="str">
        <x:v>NG-072</x:v>
      </x:c>
      <x:c r="B80" s="86"/>
      <x:c r="C80" s="86"/>
      <x:c r="D80" s="86"/>
      <x:c r="E80" s="86"/>
      <x:c r="F80" s="86"/>
      <x:c r="G80" s="86"/>
      <x:c r="H80" s="86"/>
      <x:c r="I80" s="93"/>
      <x:c r="J80" s="97"/>
      <x:c r="K80" s="97"/>
      <x:c r="L80" s="93"/>
      <x:c r="M80" s="86"/>
      <x:c r="N80" s="86"/>
      <x:c r="O80" s="101" t="str">
        <x:f>IF(OR(B80="",I80="",J80=""),"",SUMIFS(Buchungen!$D$9:$D$308,Buchungen!$B$9:$B$308,A80,Buchungen!$C$9:$C$308,"Zahlung",Buchungen!$E$9:$E$308,"Gebucht",Buchungen!$I$9:$I$308,"OK"))</x:f>
      </x:c>
      <x:c r="P80" s="101" t="str">
        <x:f>IF(OR(B80="",I80="",J80=""),"",SUMIFS(Buchungen!$H$9:$H$308,Buchungen!$B$9:$B$308,A80,Buchungen!$C$9:$C$308,"Zinsen")+SUMIFS(Buchungen!$H$9:$H$308,Buchungen!$B$9:$B$308,A80,Buchungen!$C$9:$C$308,"Gebühren")+SUMIFS(Buchungen!$H$9:$H$308,Buchungen!$B$9:$B$308,A80,Buchungen!$C$9:$C$308,"Sonstige Erhöhung"))</x:f>
      </x:c>
      <x:c r="Q80" s="101" t="str">
        <x:f>IF(OR(B80="",I80="",J80=""),"",SUMIFS(Buchungen!$H$9:$H$308,Buchungen!$B$9:$B$308,A80,Buchungen!$C$9:$C$308,"Korrektur +")+SUMIFS(Buchungen!$H$9:$H$308,Buchungen!$B$9:$B$308,A80,Buchungen!$C$9:$C$308,"Korrektur -"))</x:f>
      </x:c>
      <x:c r="R80" s="101" t="str">
        <x:f>IF(OR(B80="",I80="",J80=""),"",J80-O80+P80+Q80)</x:f>
      </x:c>
      <x:c r="S80" s="101" t="str">
        <x:f>IF(R80="","",MAX(0,R80))</x:f>
      </x:c>
      <x:c r="T80" s="90" t="str">
        <x:f>IF(B80="","",IF(I80="","Stichtag fehlt",IF(OR(J80="",J80&lt;0),"Startsaldo prüfen",IF(R80&lt;0,"Überzahlung prüfen",IF(AND(H80="Erledigt",S80&gt;0),"Erledigt? Saldo offen",IF(AND(H80&lt;&gt;"Erledigt",S80=0),"Saldo ausgeglichen","OK"))))))</x:f>
      </x:c>
      <x:c r="U80" s="90" t="str">
        <x:f>IF(B80="","",IF(L80="","Keine Aktion erfasst",IF(S80&lt;=0,"Saldo prüfen",IF(L80&lt;TODAY(),"Termin prüfen: überfällig",IF(L80&lt;=TODAY()+14,"Innerhalb 14 Tage","Später")))))</x:f>
      </x:c>
      <x:c r="V80" s="105" t="str">
        <x:f>IF(OR(B80="",S80&lt;=0),"",COUNTIF($S$9:$S$108,"&gt;"&amp;S80)+COUNTIF($S$9:S80,S80))</x:f>
      </x:c>
      <x:c r="W80" s="90" t="str">
        <x:f>IF(B80="","",IF(OR(G80="",G80="Ungeprüft",G80="Strittig"),"Prüfstatus beachten",IF(AND(K80&gt;0,S80&gt;0,K80&gt;S80),"Monatsrate &gt; Rest","")))</x:f>
      </x:c>
    </x:row>
    <x:row r="81" ht="23" customHeight="1">
      <x:c r="A81" s="88" t="str">
        <x:v>NG-073</x:v>
      </x:c>
      <x:c r="B81" s="86"/>
      <x:c r="C81" s="86"/>
      <x:c r="D81" s="86"/>
      <x:c r="E81" s="86"/>
      <x:c r="F81" s="86"/>
      <x:c r="G81" s="86"/>
      <x:c r="H81" s="86"/>
      <x:c r="I81" s="93"/>
      <x:c r="J81" s="97"/>
      <x:c r="K81" s="97"/>
      <x:c r="L81" s="93"/>
      <x:c r="M81" s="86"/>
      <x:c r="N81" s="86"/>
      <x:c r="O81" s="101" t="str">
        <x:f>IF(OR(B81="",I81="",J81=""),"",SUMIFS(Buchungen!$D$9:$D$308,Buchungen!$B$9:$B$308,A81,Buchungen!$C$9:$C$308,"Zahlung",Buchungen!$E$9:$E$308,"Gebucht",Buchungen!$I$9:$I$308,"OK"))</x:f>
      </x:c>
      <x:c r="P81" s="101" t="str">
        <x:f>IF(OR(B81="",I81="",J81=""),"",SUMIFS(Buchungen!$H$9:$H$308,Buchungen!$B$9:$B$308,A81,Buchungen!$C$9:$C$308,"Zinsen")+SUMIFS(Buchungen!$H$9:$H$308,Buchungen!$B$9:$B$308,A81,Buchungen!$C$9:$C$308,"Gebühren")+SUMIFS(Buchungen!$H$9:$H$308,Buchungen!$B$9:$B$308,A81,Buchungen!$C$9:$C$308,"Sonstige Erhöhung"))</x:f>
      </x:c>
      <x:c r="Q81" s="101" t="str">
        <x:f>IF(OR(B81="",I81="",J81=""),"",SUMIFS(Buchungen!$H$9:$H$308,Buchungen!$B$9:$B$308,A81,Buchungen!$C$9:$C$308,"Korrektur +")+SUMIFS(Buchungen!$H$9:$H$308,Buchungen!$B$9:$B$308,A81,Buchungen!$C$9:$C$308,"Korrektur -"))</x:f>
      </x:c>
      <x:c r="R81" s="101" t="str">
        <x:f>IF(OR(B81="",I81="",J81=""),"",J81-O81+P81+Q81)</x:f>
      </x:c>
      <x:c r="S81" s="101" t="str">
        <x:f>IF(R81="","",MAX(0,R81))</x:f>
      </x:c>
      <x:c r="T81" s="90" t="str">
        <x:f>IF(B81="","",IF(I81="","Stichtag fehlt",IF(OR(J81="",J81&lt;0),"Startsaldo prüfen",IF(R81&lt;0,"Überzahlung prüfen",IF(AND(H81="Erledigt",S81&gt;0),"Erledigt? Saldo offen",IF(AND(H81&lt;&gt;"Erledigt",S81=0),"Saldo ausgeglichen","OK"))))))</x:f>
      </x:c>
      <x:c r="U81" s="90" t="str">
        <x:f>IF(B81="","",IF(L81="","Keine Aktion erfasst",IF(S81&lt;=0,"Saldo prüfen",IF(L81&lt;TODAY(),"Termin prüfen: überfällig",IF(L81&lt;=TODAY()+14,"Innerhalb 14 Tage","Später")))))</x:f>
      </x:c>
      <x:c r="V81" s="105" t="str">
        <x:f>IF(OR(B81="",S81&lt;=0),"",COUNTIF($S$9:$S$108,"&gt;"&amp;S81)+COUNTIF($S$9:S81,S81))</x:f>
      </x:c>
      <x:c r="W81" s="90" t="str">
        <x:f>IF(B81="","",IF(OR(G81="",G81="Ungeprüft",G81="Strittig"),"Prüfstatus beachten",IF(AND(K81&gt;0,S81&gt;0,K81&gt;S81),"Monatsrate &gt; Rest","")))</x:f>
      </x:c>
    </x:row>
    <x:row r="82" ht="23" customHeight="1">
      <x:c r="A82" s="88" t="str">
        <x:v>NG-074</x:v>
      </x:c>
      <x:c r="B82" s="86"/>
      <x:c r="C82" s="86"/>
      <x:c r="D82" s="86"/>
      <x:c r="E82" s="86"/>
      <x:c r="F82" s="86"/>
      <x:c r="G82" s="86"/>
      <x:c r="H82" s="86"/>
      <x:c r="I82" s="93"/>
      <x:c r="J82" s="97"/>
      <x:c r="K82" s="97"/>
      <x:c r="L82" s="93"/>
      <x:c r="M82" s="86"/>
      <x:c r="N82" s="86"/>
      <x:c r="O82" s="101" t="str">
        <x:f>IF(OR(B82="",I82="",J82=""),"",SUMIFS(Buchungen!$D$9:$D$308,Buchungen!$B$9:$B$308,A82,Buchungen!$C$9:$C$308,"Zahlung",Buchungen!$E$9:$E$308,"Gebucht",Buchungen!$I$9:$I$308,"OK"))</x:f>
      </x:c>
      <x:c r="P82" s="101" t="str">
        <x:f>IF(OR(B82="",I82="",J82=""),"",SUMIFS(Buchungen!$H$9:$H$308,Buchungen!$B$9:$B$308,A82,Buchungen!$C$9:$C$308,"Zinsen")+SUMIFS(Buchungen!$H$9:$H$308,Buchungen!$B$9:$B$308,A82,Buchungen!$C$9:$C$308,"Gebühren")+SUMIFS(Buchungen!$H$9:$H$308,Buchungen!$B$9:$B$308,A82,Buchungen!$C$9:$C$308,"Sonstige Erhöhung"))</x:f>
      </x:c>
      <x:c r="Q82" s="101" t="str">
        <x:f>IF(OR(B82="",I82="",J82=""),"",SUMIFS(Buchungen!$H$9:$H$308,Buchungen!$B$9:$B$308,A82,Buchungen!$C$9:$C$308,"Korrektur +")+SUMIFS(Buchungen!$H$9:$H$308,Buchungen!$B$9:$B$308,A82,Buchungen!$C$9:$C$308,"Korrektur -"))</x:f>
      </x:c>
      <x:c r="R82" s="101" t="str">
        <x:f>IF(OR(B82="",I82="",J82=""),"",J82-O82+P82+Q82)</x:f>
      </x:c>
      <x:c r="S82" s="101" t="str">
        <x:f>IF(R82="","",MAX(0,R82))</x:f>
      </x:c>
      <x:c r="T82" s="90" t="str">
        <x:f>IF(B82="","",IF(I82="","Stichtag fehlt",IF(OR(J82="",J82&lt;0),"Startsaldo prüfen",IF(R82&lt;0,"Überzahlung prüfen",IF(AND(H82="Erledigt",S82&gt;0),"Erledigt? Saldo offen",IF(AND(H82&lt;&gt;"Erledigt",S82=0),"Saldo ausgeglichen","OK"))))))</x:f>
      </x:c>
      <x:c r="U82" s="90" t="str">
        <x:f>IF(B82="","",IF(L82="","Keine Aktion erfasst",IF(S82&lt;=0,"Saldo prüfen",IF(L82&lt;TODAY(),"Termin prüfen: überfällig",IF(L82&lt;=TODAY()+14,"Innerhalb 14 Tage","Später")))))</x:f>
      </x:c>
      <x:c r="V82" s="105" t="str">
        <x:f>IF(OR(B82="",S82&lt;=0),"",COUNTIF($S$9:$S$108,"&gt;"&amp;S82)+COUNTIF($S$9:S82,S82))</x:f>
      </x:c>
      <x:c r="W82" s="90" t="str">
        <x:f>IF(B82="","",IF(OR(G82="",G82="Ungeprüft",G82="Strittig"),"Prüfstatus beachten",IF(AND(K82&gt;0,S82&gt;0,K82&gt;S82),"Monatsrate &gt; Rest","")))</x:f>
      </x:c>
    </x:row>
    <x:row r="83" ht="23" customHeight="1">
      <x:c r="A83" s="88" t="str">
        <x:v>NG-075</x:v>
      </x:c>
      <x:c r="B83" s="86"/>
      <x:c r="C83" s="86"/>
      <x:c r="D83" s="86"/>
      <x:c r="E83" s="86"/>
      <x:c r="F83" s="86"/>
      <x:c r="G83" s="86"/>
      <x:c r="H83" s="86"/>
      <x:c r="I83" s="93"/>
      <x:c r="J83" s="97"/>
      <x:c r="K83" s="97"/>
      <x:c r="L83" s="93"/>
      <x:c r="M83" s="86"/>
      <x:c r="N83" s="86"/>
      <x:c r="O83" s="101" t="str">
        <x:f>IF(OR(B83="",I83="",J83=""),"",SUMIFS(Buchungen!$D$9:$D$308,Buchungen!$B$9:$B$308,A83,Buchungen!$C$9:$C$308,"Zahlung",Buchungen!$E$9:$E$308,"Gebucht",Buchungen!$I$9:$I$308,"OK"))</x:f>
      </x:c>
      <x:c r="P83" s="101" t="str">
        <x:f>IF(OR(B83="",I83="",J83=""),"",SUMIFS(Buchungen!$H$9:$H$308,Buchungen!$B$9:$B$308,A83,Buchungen!$C$9:$C$308,"Zinsen")+SUMIFS(Buchungen!$H$9:$H$308,Buchungen!$B$9:$B$308,A83,Buchungen!$C$9:$C$308,"Gebühren")+SUMIFS(Buchungen!$H$9:$H$308,Buchungen!$B$9:$B$308,A83,Buchungen!$C$9:$C$308,"Sonstige Erhöhung"))</x:f>
      </x:c>
      <x:c r="Q83" s="101" t="str">
        <x:f>IF(OR(B83="",I83="",J83=""),"",SUMIFS(Buchungen!$H$9:$H$308,Buchungen!$B$9:$B$308,A83,Buchungen!$C$9:$C$308,"Korrektur +")+SUMIFS(Buchungen!$H$9:$H$308,Buchungen!$B$9:$B$308,A83,Buchungen!$C$9:$C$308,"Korrektur -"))</x:f>
      </x:c>
      <x:c r="R83" s="101" t="str">
        <x:f>IF(OR(B83="",I83="",J83=""),"",J83-O83+P83+Q83)</x:f>
      </x:c>
      <x:c r="S83" s="101" t="str">
        <x:f>IF(R83="","",MAX(0,R83))</x:f>
      </x:c>
      <x:c r="T83" s="90" t="str">
        <x:f>IF(B83="","",IF(I83="","Stichtag fehlt",IF(OR(J83="",J83&lt;0),"Startsaldo prüfen",IF(R83&lt;0,"Überzahlung prüfen",IF(AND(H83="Erledigt",S83&gt;0),"Erledigt? Saldo offen",IF(AND(H83&lt;&gt;"Erledigt",S83=0),"Saldo ausgeglichen","OK"))))))</x:f>
      </x:c>
      <x:c r="U83" s="90" t="str">
        <x:f>IF(B83="","",IF(L83="","Keine Aktion erfasst",IF(S83&lt;=0,"Saldo prüfen",IF(L83&lt;TODAY(),"Termin prüfen: überfällig",IF(L83&lt;=TODAY()+14,"Innerhalb 14 Tage","Später")))))</x:f>
      </x:c>
      <x:c r="V83" s="105" t="str">
        <x:f>IF(OR(B83="",S83&lt;=0),"",COUNTIF($S$9:$S$108,"&gt;"&amp;S83)+COUNTIF($S$9:S83,S83))</x:f>
      </x:c>
      <x:c r="W83" s="90" t="str">
        <x:f>IF(B83="","",IF(OR(G83="",G83="Ungeprüft",G83="Strittig"),"Prüfstatus beachten",IF(AND(K83&gt;0,S83&gt;0,K83&gt;S83),"Monatsrate &gt; Rest","")))</x:f>
      </x:c>
    </x:row>
    <x:row r="84" ht="23" customHeight="1">
      <x:c r="A84" s="88" t="str">
        <x:v>NG-076</x:v>
      </x:c>
      <x:c r="B84" s="86"/>
      <x:c r="C84" s="86"/>
      <x:c r="D84" s="86"/>
      <x:c r="E84" s="86"/>
      <x:c r="F84" s="86"/>
      <x:c r="G84" s="86"/>
      <x:c r="H84" s="86"/>
      <x:c r="I84" s="93"/>
      <x:c r="J84" s="97"/>
      <x:c r="K84" s="97"/>
      <x:c r="L84" s="93"/>
      <x:c r="M84" s="86"/>
      <x:c r="N84" s="86"/>
      <x:c r="O84" s="101" t="str">
        <x:f>IF(OR(B84="",I84="",J84=""),"",SUMIFS(Buchungen!$D$9:$D$308,Buchungen!$B$9:$B$308,A84,Buchungen!$C$9:$C$308,"Zahlung",Buchungen!$E$9:$E$308,"Gebucht",Buchungen!$I$9:$I$308,"OK"))</x:f>
      </x:c>
      <x:c r="P84" s="101" t="str">
        <x:f>IF(OR(B84="",I84="",J84=""),"",SUMIFS(Buchungen!$H$9:$H$308,Buchungen!$B$9:$B$308,A84,Buchungen!$C$9:$C$308,"Zinsen")+SUMIFS(Buchungen!$H$9:$H$308,Buchungen!$B$9:$B$308,A84,Buchungen!$C$9:$C$308,"Gebühren")+SUMIFS(Buchungen!$H$9:$H$308,Buchungen!$B$9:$B$308,A84,Buchungen!$C$9:$C$308,"Sonstige Erhöhung"))</x:f>
      </x:c>
      <x:c r="Q84" s="101" t="str">
        <x:f>IF(OR(B84="",I84="",J84=""),"",SUMIFS(Buchungen!$H$9:$H$308,Buchungen!$B$9:$B$308,A84,Buchungen!$C$9:$C$308,"Korrektur +")+SUMIFS(Buchungen!$H$9:$H$308,Buchungen!$B$9:$B$308,A84,Buchungen!$C$9:$C$308,"Korrektur -"))</x:f>
      </x:c>
      <x:c r="R84" s="101" t="str">
        <x:f>IF(OR(B84="",I84="",J84=""),"",J84-O84+P84+Q84)</x:f>
      </x:c>
      <x:c r="S84" s="101" t="str">
        <x:f>IF(R84="","",MAX(0,R84))</x:f>
      </x:c>
      <x:c r="T84" s="90" t="str">
        <x:f>IF(B84="","",IF(I84="","Stichtag fehlt",IF(OR(J84="",J84&lt;0),"Startsaldo prüfen",IF(R84&lt;0,"Überzahlung prüfen",IF(AND(H84="Erledigt",S84&gt;0),"Erledigt? Saldo offen",IF(AND(H84&lt;&gt;"Erledigt",S84=0),"Saldo ausgeglichen","OK"))))))</x:f>
      </x:c>
      <x:c r="U84" s="90" t="str">
        <x:f>IF(B84="","",IF(L84="","Keine Aktion erfasst",IF(S84&lt;=0,"Saldo prüfen",IF(L84&lt;TODAY(),"Termin prüfen: überfällig",IF(L84&lt;=TODAY()+14,"Innerhalb 14 Tage","Später")))))</x:f>
      </x:c>
      <x:c r="V84" s="105" t="str">
        <x:f>IF(OR(B84="",S84&lt;=0),"",COUNTIF($S$9:$S$108,"&gt;"&amp;S84)+COUNTIF($S$9:S84,S84))</x:f>
      </x:c>
      <x:c r="W84" s="90" t="str">
        <x:f>IF(B84="","",IF(OR(G84="",G84="Ungeprüft",G84="Strittig"),"Prüfstatus beachten",IF(AND(K84&gt;0,S84&gt;0,K84&gt;S84),"Monatsrate &gt; Rest","")))</x:f>
      </x:c>
    </x:row>
    <x:row r="85" ht="23" customHeight="1">
      <x:c r="A85" s="88" t="str">
        <x:v>NG-077</x:v>
      </x:c>
      <x:c r="B85" s="86"/>
      <x:c r="C85" s="86"/>
      <x:c r="D85" s="86"/>
      <x:c r="E85" s="86"/>
      <x:c r="F85" s="86"/>
      <x:c r="G85" s="86"/>
      <x:c r="H85" s="86"/>
      <x:c r="I85" s="93"/>
      <x:c r="J85" s="97"/>
      <x:c r="K85" s="97"/>
      <x:c r="L85" s="93"/>
      <x:c r="M85" s="86"/>
      <x:c r="N85" s="86"/>
      <x:c r="O85" s="101" t="str">
        <x:f>IF(OR(B85="",I85="",J85=""),"",SUMIFS(Buchungen!$D$9:$D$308,Buchungen!$B$9:$B$308,A85,Buchungen!$C$9:$C$308,"Zahlung",Buchungen!$E$9:$E$308,"Gebucht",Buchungen!$I$9:$I$308,"OK"))</x:f>
      </x:c>
      <x:c r="P85" s="101" t="str">
        <x:f>IF(OR(B85="",I85="",J85=""),"",SUMIFS(Buchungen!$H$9:$H$308,Buchungen!$B$9:$B$308,A85,Buchungen!$C$9:$C$308,"Zinsen")+SUMIFS(Buchungen!$H$9:$H$308,Buchungen!$B$9:$B$308,A85,Buchungen!$C$9:$C$308,"Gebühren")+SUMIFS(Buchungen!$H$9:$H$308,Buchungen!$B$9:$B$308,A85,Buchungen!$C$9:$C$308,"Sonstige Erhöhung"))</x:f>
      </x:c>
      <x:c r="Q85" s="101" t="str">
        <x:f>IF(OR(B85="",I85="",J85=""),"",SUMIFS(Buchungen!$H$9:$H$308,Buchungen!$B$9:$B$308,A85,Buchungen!$C$9:$C$308,"Korrektur +")+SUMIFS(Buchungen!$H$9:$H$308,Buchungen!$B$9:$B$308,A85,Buchungen!$C$9:$C$308,"Korrektur -"))</x:f>
      </x:c>
      <x:c r="R85" s="101" t="str">
        <x:f>IF(OR(B85="",I85="",J85=""),"",J85-O85+P85+Q85)</x:f>
      </x:c>
      <x:c r="S85" s="101" t="str">
        <x:f>IF(R85="","",MAX(0,R85))</x:f>
      </x:c>
      <x:c r="T85" s="90" t="str">
        <x:f>IF(B85="","",IF(I85="","Stichtag fehlt",IF(OR(J85="",J85&lt;0),"Startsaldo prüfen",IF(R85&lt;0,"Überzahlung prüfen",IF(AND(H85="Erledigt",S85&gt;0),"Erledigt? Saldo offen",IF(AND(H85&lt;&gt;"Erledigt",S85=0),"Saldo ausgeglichen","OK"))))))</x:f>
      </x:c>
      <x:c r="U85" s="90" t="str">
        <x:f>IF(B85="","",IF(L85="","Keine Aktion erfasst",IF(S85&lt;=0,"Saldo prüfen",IF(L85&lt;TODAY(),"Termin prüfen: überfällig",IF(L85&lt;=TODAY()+14,"Innerhalb 14 Tage","Später")))))</x:f>
      </x:c>
      <x:c r="V85" s="105" t="str">
        <x:f>IF(OR(B85="",S85&lt;=0),"",COUNTIF($S$9:$S$108,"&gt;"&amp;S85)+COUNTIF($S$9:S85,S85))</x:f>
      </x:c>
      <x:c r="W85" s="90" t="str">
        <x:f>IF(B85="","",IF(OR(G85="",G85="Ungeprüft",G85="Strittig"),"Prüfstatus beachten",IF(AND(K85&gt;0,S85&gt;0,K85&gt;S85),"Monatsrate &gt; Rest","")))</x:f>
      </x:c>
    </x:row>
    <x:row r="86" ht="23" customHeight="1">
      <x:c r="A86" s="88" t="str">
        <x:v>NG-078</x:v>
      </x:c>
      <x:c r="B86" s="86"/>
      <x:c r="C86" s="86"/>
      <x:c r="D86" s="86"/>
      <x:c r="E86" s="86"/>
      <x:c r="F86" s="86"/>
      <x:c r="G86" s="86"/>
      <x:c r="H86" s="86"/>
      <x:c r="I86" s="93"/>
      <x:c r="J86" s="97"/>
      <x:c r="K86" s="97"/>
      <x:c r="L86" s="93"/>
      <x:c r="M86" s="86"/>
      <x:c r="N86" s="86"/>
      <x:c r="O86" s="101" t="str">
        <x:f>IF(OR(B86="",I86="",J86=""),"",SUMIFS(Buchungen!$D$9:$D$308,Buchungen!$B$9:$B$308,A86,Buchungen!$C$9:$C$308,"Zahlung",Buchungen!$E$9:$E$308,"Gebucht",Buchungen!$I$9:$I$308,"OK"))</x:f>
      </x:c>
      <x:c r="P86" s="101" t="str">
        <x:f>IF(OR(B86="",I86="",J86=""),"",SUMIFS(Buchungen!$H$9:$H$308,Buchungen!$B$9:$B$308,A86,Buchungen!$C$9:$C$308,"Zinsen")+SUMIFS(Buchungen!$H$9:$H$308,Buchungen!$B$9:$B$308,A86,Buchungen!$C$9:$C$308,"Gebühren")+SUMIFS(Buchungen!$H$9:$H$308,Buchungen!$B$9:$B$308,A86,Buchungen!$C$9:$C$308,"Sonstige Erhöhung"))</x:f>
      </x:c>
      <x:c r="Q86" s="101" t="str">
        <x:f>IF(OR(B86="",I86="",J86=""),"",SUMIFS(Buchungen!$H$9:$H$308,Buchungen!$B$9:$B$308,A86,Buchungen!$C$9:$C$308,"Korrektur +")+SUMIFS(Buchungen!$H$9:$H$308,Buchungen!$B$9:$B$308,A86,Buchungen!$C$9:$C$308,"Korrektur -"))</x:f>
      </x:c>
      <x:c r="R86" s="101" t="str">
        <x:f>IF(OR(B86="",I86="",J86=""),"",J86-O86+P86+Q86)</x:f>
      </x:c>
      <x:c r="S86" s="101" t="str">
        <x:f>IF(R86="","",MAX(0,R86))</x:f>
      </x:c>
      <x:c r="T86" s="90" t="str">
        <x:f>IF(B86="","",IF(I86="","Stichtag fehlt",IF(OR(J86="",J86&lt;0),"Startsaldo prüfen",IF(R86&lt;0,"Überzahlung prüfen",IF(AND(H86="Erledigt",S86&gt;0),"Erledigt? Saldo offen",IF(AND(H86&lt;&gt;"Erledigt",S86=0),"Saldo ausgeglichen","OK"))))))</x:f>
      </x:c>
      <x:c r="U86" s="90" t="str">
        <x:f>IF(B86="","",IF(L86="","Keine Aktion erfasst",IF(S86&lt;=0,"Saldo prüfen",IF(L86&lt;TODAY(),"Termin prüfen: überfällig",IF(L86&lt;=TODAY()+14,"Innerhalb 14 Tage","Später")))))</x:f>
      </x:c>
      <x:c r="V86" s="105" t="str">
        <x:f>IF(OR(B86="",S86&lt;=0),"",COUNTIF($S$9:$S$108,"&gt;"&amp;S86)+COUNTIF($S$9:S86,S86))</x:f>
      </x:c>
      <x:c r="W86" s="90" t="str">
        <x:f>IF(B86="","",IF(OR(G86="",G86="Ungeprüft",G86="Strittig"),"Prüfstatus beachten",IF(AND(K86&gt;0,S86&gt;0,K86&gt;S86),"Monatsrate &gt; Rest","")))</x:f>
      </x:c>
    </x:row>
    <x:row r="87" ht="23" customHeight="1">
      <x:c r="A87" s="88" t="str">
        <x:v>NG-079</x:v>
      </x:c>
      <x:c r="B87" s="86"/>
      <x:c r="C87" s="86"/>
      <x:c r="D87" s="86"/>
      <x:c r="E87" s="86"/>
      <x:c r="F87" s="86"/>
      <x:c r="G87" s="86"/>
      <x:c r="H87" s="86"/>
      <x:c r="I87" s="93"/>
      <x:c r="J87" s="97"/>
      <x:c r="K87" s="97"/>
      <x:c r="L87" s="93"/>
      <x:c r="M87" s="86"/>
      <x:c r="N87" s="86"/>
      <x:c r="O87" s="101" t="str">
        <x:f>IF(OR(B87="",I87="",J87=""),"",SUMIFS(Buchungen!$D$9:$D$308,Buchungen!$B$9:$B$308,A87,Buchungen!$C$9:$C$308,"Zahlung",Buchungen!$E$9:$E$308,"Gebucht",Buchungen!$I$9:$I$308,"OK"))</x:f>
      </x:c>
      <x:c r="P87" s="101" t="str">
        <x:f>IF(OR(B87="",I87="",J87=""),"",SUMIFS(Buchungen!$H$9:$H$308,Buchungen!$B$9:$B$308,A87,Buchungen!$C$9:$C$308,"Zinsen")+SUMIFS(Buchungen!$H$9:$H$308,Buchungen!$B$9:$B$308,A87,Buchungen!$C$9:$C$308,"Gebühren")+SUMIFS(Buchungen!$H$9:$H$308,Buchungen!$B$9:$B$308,A87,Buchungen!$C$9:$C$308,"Sonstige Erhöhung"))</x:f>
      </x:c>
      <x:c r="Q87" s="101" t="str">
        <x:f>IF(OR(B87="",I87="",J87=""),"",SUMIFS(Buchungen!$H$9:$H$308,Buchungen!$B$9:$B$308,A87,Buchungen!$C$9:$C$308,"Korrektur +")+SUMIFS(Buchungen!$H$9:$H$308,Buchungen!$B$9:$B$308,A87,Buchungen!$C$9:$C$308,"Korrektur -"))</x:f>
      </x:c>
      <x:c r="R87" s="101" t="str">
        <x:f>IF(OR(B87="",I87="",J87=""),"",J87-O87+P87+Q87)</x:f>
      </x:c>
      <x:c r="S87" s="101" t="str">
        <x:f>IF(R87="","",MAX(0,R87))</x:f>
      </x:c>
      <x:c r="T87" s="90" t="str">
        <x:f>IF(B87="","",IF(I87="","Stichtag fehlt",IF(OR(J87="",J87&lt;0),"Startsaldo prüfen",IF(R87&lt;0,"Überzahlung prüfen",IF(AND(H87="Erledigt",S87&gt;0),"Erledigt? Saldo offen",IF(AND(H87&lt;&gt;"Erledigt",S87=0),"Saldo ausgeglichen","OK"))))))</x:f>
      </x:c>
      <x:c r="U87" s="90" t="str">
        <x:f>IF(B87="","",IF(L87="","Keine Aktion erfasst",IF(S87&lt;=0,"Saldo prüfen",IF(L87&lt;TODAY(),"Termin prüfen: überfällig",IF(L87&lt;=TODAY()+14,"Innerhalb 14 Tage","Später")))))</x:f>
      </x:c>
      <x:c r="V87" s="105" t="str">
        <x:f>IF(OR(B87="",S87&lt;=0),"",COUNTIF($S$9:$S$108,"&gt;"&amp;S87)+COUNTIF($S$9:S87,S87))</x:f>
      </x:c>
      <x:c r="W87" s="90" t="str">
        <x:f>IF(B87="","",IF(OR(G87="",G87="Ungeprüft",G87="Strittig"),"Prüfstatus beachten",IF(AND(K87&gt;0,S87&gt;0,K87&gt;S87),"Monatsrate &gt; Rest","")))</x:f>
      </x:c>
    </x:row>
    <x:row r="88" ht="23" customHeight="1">
      <x:c r="A88" s="88" t="str">
        <x:v>NG-080</x:v>
      </x:c>
      <x:c r="B88" s="86"/>
      <x:c r="C88" s="86"/>
      <x:c r="D88" s="86"/>
      <x:c r="E88" s="86"/>
      <x:c r="F88" s="86"/>
      <x:c r="G88" s="86"/>
      <x:c r="H88" s="86"/>
      <x:c r="I88" s="93"/>
      <x:c r="J88" s="97"/>
      <x:c r="K88" s="97"/>
      <x:c r="L88" s="93"/>
      <x:c r="M88" s="86"/>
      <x:c r="N88" s="86"/>
      <x:c r="O88" s="101" t="str">
        <x:f>IF(OR(B88="",I88="",J88=""),"",SUMIFS(Buchungen!$D$9:$D$308,Buchungen!$B$9:$B$308,A88,Buchungen!$C$9:$C$308,"Zahlung",Buchungen!$E$9:$E$308,"Gebucht",Buchungen!$I$9:$I$308,"OK"))</x:f>
      </x:c>
      <x:c r="P88" s="101" t="str">
        <x:f>IF(OR(B88="",I88="",J88=""),"",SUMIFS(Buchungen!$H$9:$H$308,Buchungen!$B$9:$B$308,A88,Buchungen!$C$9:$C$308,"Zinsen")+SUMIFS(Buchungen!$H$9:$H$308,Buchungen!$B$9:$B$308,A88,Buchungen!$C$9:$C$308,"Gebühren")+SUMIFS(Buchungen!$H$9:$H$308,Buchungen!$B$9:$B$308,A88,Buchungen!$C$9:$C$308,"Sonstige Erhöhung"))</x:f>
      </x:c>
      <x:c r="Q88" s="101" t="str">
        <x:f>IF(OR(B88="",I88="",J88=""),"",SUMIFS(Buchungen!$H$9:$H$308,Buchungen!$B$9:$B$308,A88,Buchungen!$C$9:$C$308,"Korrektur +")+SUMIFS(Buchungen!$H$9:$H$308,Buchungen!$B$9:$B$308,A88,Buchungen!$C$9:$C$308,"Korrektur -"))</x:f>
      </x:c>
      <x:c r="R88" s="101" t="str">
        <x:f>IF(OR(B88="",I88="",J88=""),"",J88-O88+P88+Q88)</x:f>
      </x:c>
      <x:c r="S88" s="101" t="str">
        <x:f>IF(R88="","",MAX(0,R88))</x:f>
      </x:c>
      <x:c r="T88" s="90" t="str">
        <x:f>IF(B88="","",IF(I88="","Stichtag fehlt",IF(OR(J88="",J88&lt;0),"Startsaldo prüfen",IF(R88&lt;0,"Überzahlung prüfen",IF(AND(H88="Erledigt",S88&gt;0),"Erledigt? Saldo offen",IF(AND(H88&lt;&gt;"Erledigt",S88=0),"Saldo ausgeglichen","OK"))))))</x:f>
      </x:c>
      <x:c r="U88" s="90" t="str">
        <x:f>IF(B88="","",IF(L88="","Keine Aktion erfasst",IF(S88&lt;=0,"Saldo prüfen",IF(L88&lt;TODAY(),"Termin prüfen: überfällig",IF(L88&lt;=TODAY()+14,"Innerhalb 14 Tage","Später")))))</x:f>
      </x:c>
      <x:c r="V88" s="105" t="str">
        <x:f>IF(OR(B88="",S88&lt;=0),"",COUNTIF($S$9:$S$108,"&gt;"&amp;S88)+COUNTIF($S$9:S88,S88))</x:f>
      </x:c>
      <x:c r="W88" s="90" t="str">
        <x:f>IF(B88="","",IF(OR(G88="",G88="Ungeprüft",G88="Strittig"),"Prüfstatus beachten",IF(AND(K88&gt;0,S88&gt;0,K88&gt;S88),"Monatsrate &gt; Rest","")))</x:f>
      </x:c>
    </x:row>
    <x:row r="89" ht="23" customHeight="1">
      <x:c r="A89" s="88" t="str">
        <x:v>NG-081</x:v>
      </x:c>
      <x:c r="B89" s="86"/>
      <x:c r="C89" s="86"/>
      <x:c r="D89" s="86"/>
      <x:c r="E89" s="86"/>
      <x:c r="F89" s="86"/>
      <x:c r="G89" s="86"/>
      <x:c r="H89" s="86"/>
      <x:c r="I89" s="93"/>
      <x:c r="J89" s="97"/>
      <x:c r="K89" s="97"/>
      <x:c r="L89" s="93"/>
      <x:c r="M89" s="86"/>
      <x:c r="N89" s="86"/>
      <x:c r="O89" s="101" t="str">
        <x:f>IF(OR(B89="",I89="",J89=""),"",SUMIFS(Buchungen!$D$9:$D$308,Buchungen!$B$9:$B$308,A89,Buchungen!$C$9:$C$308,"Zahlung",Buchungen!$E$9:$E$308,"Gebucht",Buchungen!$I$9:$I$308,"OK"))</x:f>
      </x:c>
      <x:c r="P89" s="101" t="str">
        <x:f>IF(OR(B89="",I89="",J89=""),"",SUMIFS(Buchungen!$H$9:$H$308,Buchungen!$B$9:$B$308,A89,Buchungen!$C$9:$C$308,"Zinsen")+SUMIFS(Buchungen!$H$9:$H$308,Buchungen!$B$9:$B$308,A89,Buchungen!$C$9:$C$308,"Gebühren")+SUMIFS(Buchungen!$H$9:$H$308,Buchungen!$B$9:$B$308,A89,Buchungen!$C$9:$C$308,"Sonstige Erhöhung"))</x:f>
      </x:c>
      <x:c r="Q89" s="101" t="str">
        <x:f>IF(OR(B89="",I89="",J89=""),"",SUMIFS(Buchungen!$H$9:$H$308,Buchungen!$B$9:$B$308,A89,Buchungen!$C$9:$C$308,"Korrektur +")+SUMIFS(Buchungen!$H$9:$H$308,Buchungen!$B$9:$B$308,A89,Buchungen!$C$9:$C$308,"Korrektur -"))</x:f>
      </x:c>
      <x:c r="R89" s="101" t="str">
        <x:f>IF(OR(B89="",I89="",J89=""),"",J89-O89+P89+Q89)</x:f>
      </x:c>
      <x:c r="S89" s="101" t="str">
        <x:f>IF(R89="","",MAX(0,R89))</x:f>
      </x:c>
      <x:c r="T89" s="90" t="str">
        <x:f>IF(B89="","",IF(I89="","Stichtag fehlt",IF(OR(J89="",J89&lt;0),"Startsaldo prüfen",IF(R89&lt;0,"Überzahlung prüfen",IF(AND(H89="Erledigt",S89&gt;0),"Erledigt? Saldo offen",IF(AND(H89&lt;&gt;"Erledigt",S89=0),"Saldo ausgeglichen","OK"))))))</x:f>
      </x:c>
      <x:c r="U89" s="90" t="str">
        <x:f>IF(B89="","",IF(L89="","Keine Aktion erfasst",IF(S89&lt;=0,"Saldo prüfen",IF(L89&lt;TODAY(),"Termin prüfen: überfällig",IF(L89&lt;=TODAY()+14,"Innerhalb 14 Tage","Später")))))</x:f>
      </x:c>
      <x:c r="V89" s="105" t="str">
        <x:f>IF(OR(B89="",S89&lt;=0),"",COUNTIF($S$9:$S$108,"&gt;"&amp;S89)+COUNTIF($S$9:S89,S89))</x:f>
      </x:c>
      <x:c r="W89" s="90" t="str">
        <x:f>IF(B89="","",IF(OR(G89="",G89="Ungeprüft",G89="Strittig"),"Prüfstatus beachten",IF(AND(K89&gt;0,S89&gt;0,K89&gt;S89),"Monatsrate &gt; Rest","")))</x:f>
      </x:c>
    </x:row>
    <x:row r="90" ht="23" customHeight="1">
      <x:c r="A90" s="88" t="str">
        <x:v>NG-082</x:v>
      </x:c>
      <x:c r="B90" s="86"/>
      <x:c r="C90" s="86"/>
      <x:c r="D90" s="86"/>
      <x:c r="E90" s="86"/>
      <x:c r="F90" s="86"/>
      <x:c r="G90" s="86"/>
      <x:c r="H90" s="86"/>
      <x:c r="I90" s="93"/>
      <x:c r="J90" s="97"/>
      <x:c r="K90" s="97"/>
      <x:c r="L90" s="93"/>
      <x:c r="M90" s="86"/>
      <x:c r="N90" s="86"/>
      <x:c r="O90" s="101" t="str">
        <x:f>IF(OR(B90="",I90="",J90=""),"",SUMIFS(Buchungen!$D$9:$D$308,Buchungen!$B$9:$B$308,A90,Buchungen!$C$9:$C$308,"Zahlung",Buchungen!$E$9:$E$308,"Gebucht",Buchungen!$I$9:$I$308,"OK"))</x:f>
      </x:c>
      <x:c r="P90" s="101" t="str">
        <x:f>IF(OR(B90="",I90="",J90=""),"",SUMIFS(Buchungen!$H$9:$H$308,Buchungen!$B$9:$B$308,A90,Buchungen!$C$9:$C$308,"Zinsen")+SUMIFS(Buchungen!$H$9:$H$308,Buchungen!$B$9:$B$308,A90,Buchungen!$C$9:$C$308,"Gebühren")+SUMIFS(Buchungen!$H$9:$H$308,Buchungen!$B$9:$B$308,A90,Buchungen!$C$9:$C$308,"Sonstige Erhöhung"))</x:f>
      </x:c>
      <x:c r="Q90" s="101" t="str">
        <x:f>IF(OR(B90="",I90="",J90=""),"",SUMIFS(Buchungen!$H$9:$H$308,Buchungen!$B$9:$B$308,A90,Buchungen!$C$9:$C$308,"Korrektur +")+SUMIFS(Buchungen!$H$9:$H$308,Buchungen!$B$9:$B$308,A90,Buchungen!$C$9:$C$308,"Korrektur -"))</x:f>
      </x:c>
      <x:c r="R90" s="101" t="str">
        <x:f>IF(OR(B90="",I90="",J90=""),"",J90-O90+P90+Q90)</x:f>
      </x:c>
      <x:c r="S90" s="101" t="str">
        <x:f>IF(R90="","",MAX(0,R90))</x:f>
      </x:c>
      <x:c r="T90" s="90" t="str">
        <x:f>IF(B90="","",IF(I90="","Stichtag fehlt",IF(OR(J90="",J90&lt;0),"Startsaldo prüfen",IF(R90&lt;0,"Überzahlung prüfen",IF(AND(H90="Erledigt",S90&gt;0),"Erledigt? Saldo offen",IF(AND(H90&lt;&gt;"Erledigt",S90=0),"Saldo ausgeglichen","OK"))))))</x:f>
      </x:c>
      <x:c r="U90" s="90" t="str">
        <x:f>IF(B90="","",IF(L90="","Keine Aktion erfasst",IF(S90&lt;=0,"Saldo prüfen",IF(L90&lt;TODAY(),"Termin prüfen: überfällig",IF(L90&lt;=TODAY()+14,"Innerhalb 14 Tage","Später")))))</x:f>
      </x:c>
      <x:c r="V90" s="105" t="str">
        <x:f>IF(OR(B90="",S90&lt;=0),"",COUNTIF($S$9:$S$108,"&gt;"&amp;S90)+COUNTIF($S$9:S90,S90))</x:f>
      </x:c>
      <x:c r="W90" s="90" t="str">
        <x:f>IF(B90="","",IF(OR(G90="",G90="Ungeprüft",G90="Strittig"),"Prüfstatus beachten",IF(AND(K90&gt;0,S90&gt;0,K90&gt;S90),"Monatsrate &gt; Rest","")))</x:f>
      </x:c>
    </x:row>
    <x:row r="91" ht="23" customHeight="1">
      <x:c r="A91" s="88" t="str">
        <x:v>NG-083</x:v>
      </x:c>
      <x:c r="B91" s="86"/>
      <x:c r="C91" s="86"/>
      <x:c r="D91" s="86"/>
      <x:c r="E91" s="86"/>
      <x:c r="F91" s="86"/>
      <x:c r="G91" s="86"/>
      <x:c r="H91" s="86"/>
      <x:c r="I91" s="93"/>
      <x:c r="J91" s="97"/>
      <x:c r="K91" s="97"/>
      <x:c r="L91" s="93"/>
      <x:c r="M91" s="86"/>
      <x:c r="N91" s="86"/>
      <x:c r="O91" s="101" t="str">
        <x:f>IF(OR(B91="",I91="",J91=""),"",SUMIFS(Buchungen!$D$9:$D$308,Buchungen!$B$9:$B$308,A91,Buchungen!$C$9:$C$308,"Zahlung",Buchungen!$E$9:$E$308,"Gebucht",Buchungen!$I$9:$I$308,"OK"))</x:f>
      </x:c>
      <x:c r="P91" s="101" t="str">
        <x:f>IF(OR(B91="",I91="",J91=""),"",SUMIFS(Buchungen!$H$9:$H$308,Buchungen!$B$9:$B$308,A91,Buchungen!$C$9:$C$308,"Zinsen")+SUMIFS(Buchungen!$H$9:$H$308,Buchungen!$B$9:$B$308,A91,Buchungen!$C$9:$C$308,"Gebühren")+SUMIFS(Buchungen!$H$9:$H$308,Buchungen!$B$9:$B$308,A91,Buchungen!$C$9:$C$308,"Sonstige Erhöhung"))</x:f>
      </x:c>
      <x:c r="Q91" s="101" t="str">
        <x:f>IF(OR(B91="",I91="",J91=""),"",SUMIFS(Buchungen!$H$9:$H$308,Buchungen!$B$9:$B$308,A91,Buchungen!$C$9:$C$308,"Korrektur +")+SUMIFS(Buchungen!$H$9:$H$308,Buchungen!$B$9:$B$308,A91,Buchungen!$C$9:$C$308,"Korrektur -"))</x:f>
      </x:c>
      <x:c r="R91" s="101" t="str">
        <x:f>IF(OR(B91="",I91="",J91=""),"",J91-O91+P91+Q91)</x:f>
      </x:c>
      <x:c r="S91" s="101" t="str">
        <x:f>IF(R91="","",MAX(0,R91))</x:f>
      </x:c>
      <x:c r="T91" s="90" t="str">
        <x:f>IF(B91="","",IF(I91="","Stichtag fehlt",IF(OR(J91="",J91&lt;0),"Startsaldo prüfen",IF(R91&lt;0,"Überzahlung prüfen",IF(AND(H91="Erledigt",S91&gt;0),"Erledigt? Saldo offen",IF(AND(H91&lt;&gt;"Erledigt",S91=0),"Saldo ausgeglichen","OK"))))))</x:f>
      </x:c>
      <x:c r="U91" s="90" t="str">
        <x:f>IF(B91="","",IF(L91="","Keine Aktion erfasst",IF(S91&lt;=0,"Saldo prüfen",IF(L91&lt;TODAY(),"Termin prüfen: überfällig",IF(L91&lt;=TODAY()+14,"Innerhalb 14 Tage","Später")))))</x:f>
      </x:c>
      <x:c r="V91" s="105" t="str">
        <x:f>IF(OR(B91="",S91&lt;=0),"",COUNTIF($S$9:$S$108,"&gt;"&amp;S91)+COUNTIF($S$9:S91,S91))</x:f>
      </x:c>
      <x:c r="W91" s="90" t="str">
        <x:f>IF(B91="","",IF(OR(G91="",G91="Ungeprüft",G91="Strittig"),"Prüfstatus beachten",IF(AND(K91&gt;0,S91&gt;0,K91&gt;S91),"Monatsrate &gt; Rest","")))</x:f>
      </x:c>
    </x:row>
    <x:row r="92" ht="23" customHeight="1">
      <x:c r="A92" s="88" t="str">
        <x:v>NG-084</x:v>
      </x:c>
      <x:c r="B92" s="86"/>
      <x:c r="C92" s="86"/>
      <x:c r="D92" s="86"/>
      <x:c r="E92" s="86"/>
      <x:c r="F92" s="86"/>
      <x:c r="G92" s="86"/>
      <x:c r="H92" s="86"/>
      <x:c r="I92" s="93"/>
      <x:c r="J92" s="97"/>
      <x:c r="K92" s="97"/>
      <x:c r="L92" s="93"/>
      <x:c r="M92" s="86"/>
      <x:c r="N92" s="86"/>
      <x:c r="O92" s="101" t="str">
        <x:f>IF(OR(B92="",I92="",J92=""),"",SUMIFS(Buchungen!$D$9:$D$308,Buchungen!$B$9:$B$308,A92,Buchungen!$C$9:$C$308,"Zahlung",Buchungen!$E$9:$E$308,"Gebucht",Buchungen!$I$9:$I$308,"OK"))</x:f>
      </x:c>
      <x:c r="P92" s="101" t="str">
        <x:f>IF(OR(B92="",I92="",J92=""),"",SUMIFS(Buchungen!$H$9:$H$308,Buchungen!$B$9:$B$308,A92,Buchungen!$C$9:$C$308,"Zinsen")+SUMIFS(Buchungen!$H$9:$H$308,Buchungen!$B$9:$B$308,A92,Buchungen!$C$9:$C$308,"Gebühren")+SUMIFS(Buchungen!$H$9:$H$308,Buchungen!$B$9:$B$308,A92,Buchungen!$C$9:$C$308,"Sonstige Erhöhung"))</x:f>
      </x:c>
      <x:c r="Q92" s="101" t="str">
        <x:f>IF(OR(B92="",I92="",J92=""),"",SUMIFS(Buchungen!$H$9:$H$308,Buchungen!$B$9:$B$308,A92,Buchungen!$C$9:$C$308,"Korrektur +")+SUMIFS(Buchungen!$H$9:$H$308,Buchungen!$B$9:$B$308,A92,Buchungen!$C$9:$C$308,"Korrektur -"))</x:f>
      </x:c>
      <x:c r="R92" s="101" t="str">
        <x:f>IF(OR(B92="",I92="",J92=""),"",J92-O92+P92+Q92)</x:f>
      </x:c>
      <x:c r="S92" s="101" t="str">
        <x:f>IF(R92="","",MAX(0,R92))</x:f>
      </x:c>
      <x:c r="T92" s="90" t="str">
        <x:f>IF(B92="","",IF(I92="","Stichtag fehlt",IF(OR(J92="",J92&lt;0),"Startsaldo prüfen",IF(R92&lt;0,"Überzahlung prüfen",IF(AND(H92="Erledigt",S92&gt;0),"Erledigt? Saldo offen",IF(AND(H92&lt;&gt;"Erledigt",S92=0),"Saldo ausgeglichen","OK"))))))</x:f>
      </x:c>
      <x:c r="U92" s="90" t="str">
        <x:f>IF(B92="","",IF(L92="","Keine Aktion erfasst",IF(S92&lt;=0,"Saldo prüfen",IF(L92&lt;TODAY(),"Termin prüfen: überfällig",IF(L92&lt;=TODAY()+14,"Innerhalb 14 Tage","Später")))))</x:f>
      </x:c>
      <x:c r="V92" s="105" t="str">
        <x:f>IF(OR(B92="",S92&lt;=0),"",COUNTIF($S$9:$S$108,"&gt;"&amp;S92)+COUNTIF($S$9:S92,S92))</x:f>
      </x:c>
      <x:c r="W92" s="90" t="str">
        <x:f>IF(B92="","",IF(OR(G92="",G92="Ungeprüft",G92="Strittig"),"Prüfstatus beachten",IF(AND(K92&gt;0,S92&gt;0,K92&gt;S92),"Monatsrate &gt; Rest","")))</x:f>
      </x:c>
    </x:row>
    <x:row r="93" ht="23" customHeight="1">
      <x:c r="A93" s="88" t="str">
        <x:v>NG-085</x:v>
      </x:c>
      <x:c r="B93" s="86"/>
      <x:c r="C93" s="86"/>
      <x:c r="D93" s="86"/>
      <x:c r="E93" s="86"/>
      <x:c r="F93" s="86"/>
      <x:c r="G93" s="86"/>
      <x:c r="H93" s="86"/>
      <x:c r="I93" s="93"/>
      <x:c r="J93" s="97"/>
      <x:c r="K93" s="97"/>
      <x:c r="L93" s="93"/>
      <x:c r="M93" s="86"/>
      <x:c r="N93" s="86"/>
      <x:c r="O93" s="101" t="str">
        <x:f>IF(OR(B93="",I93="",J93=""),"",SUMIFS(Buchungen!$D$9:$D$308,Buchungen!$B$9:$B$308,A93,Buchungen!$C$9:$C$308,"Zahlung",Buchungen!$E$9:$E$308,"Gebucht",Buchungen!$I$9:$I$308,"OK"))</x:f>
      </x:c>
      <x:c r="P93" s="101" t="str">
        <x:f>IF(OR(B93="",I93="",J93=""),"",SUMIFS(Buchungen!$H$9:$H$308,Buchungen!$B$9:$B$308,A93,Buchungen!$C$9:$C$308,"Zinsen")+SUMIFS(Buchungen!$H$9:$H$308,Buchungen!$B$9:$B$308,A93,Buchungen!$C$9:$C$308,"Gebühren")+SUMIFS(Buchungen!$H$9:$H$308,Buchungen!$B$9:$B$308,A93,Buchungen!$C$9:$C$308,"Sonstige Erhöhung"))</x:f>
      </x:c>
      <x:c r="Q93" s="101" t="str">
        <x:f>IF(OR(B93="",I93="",J93=""),"",SUMIFS(Buchungen!$H$9:$H$308,Buchungen!$B$9:$B$308,A93,Buchungen!$C$9:$C$308,"Korrektur +")+SUMIFS(Buchungen!$H$9:$H$308,Buchungen!$B$9:$B$308,A93,Buchungen!$C$9:$C$308,"Korrektur -"))</x:f>
      </x:c>
      <x:c r="R93" s="101" t="str">
        <x:f>IF(OR(B93="",I93="",J93=""),"",J93-O93+P93+Q93)</x:f>
      </x:c>
      <x:c r="S93" s="101" t="str">
        <x:f>IF(R93="","",MAX(0,R93))</x:f>
      </x:c>
      <x:c r="T93" s="90" t="str">
        <x:f>IF(B93="","",IF(I93="","Stichtag fehlt",IF(OR(J93="",J93&lt;0),"Startsaldo prüfen",IF(R93&lt;0,"Überzahlung prüfen",IF(AND(H93="Erledigt",S93&gt;0),"Erledigt? Saldo offen",IF(AND(H93&lt;&gt;"Erledigt",S93=0),"Saldo ausgeglichen","OK"))))))</x:f>
      </x:c>
      <x:c r="U93" s="90" t="str">
        <x:f>IF(B93="","",IF(L93="","Keine Aktion erfasst",IF(S93&lt;=0,"Saldo prüfen",IF(L93&lt;TODAY(),"Termin prüfen: überfällig",IF(L93&lt;=TODAY()+14,"Innerhalb 14 Tage","Später")))))</x:f>
      </x:c>
      <x:c r="V93" s="105" t="str">
        <x:f>IF(OR(B93="",S93&lt;=0),"",COUNTIF($S$9:$S$108,"&gt;"&amp;S93)+COUNTIF($S$9:S93,S93))</x:f>
      </x:c>
      <x:c r="W93" s="90" t="str">
        <x:f>IF(B93="","",IF(OR(G93="",G93="Ungeprüft",G93="Strittig"),"Prüfstatus beachten",IF(AND(K93&gt;0,S93&gt;0,K93&gt;S93),"Monatsrate &gt; Rest","")))</x:f>
      </x:c>
    </x:row>
    <x:row r="94" ht="23" customHeight="1">
      <x:c r="A94" s="88" t="str">
        <x:v>NG-086</x:v>
      </x:c>
      <x:c r="B94" s="86"/>
      <x:c r="C94" s="86"/>
      <x:c r="D94" s="86"/>
      <x:c r="E94" s="86"/>
      <x:c r="F94" s="86"/>
      <x:c r="G94" s="86"/>
      <x:c r="H94" s="86"/>
      <x:c r="I94" s="93"/>
      <x:c r="J94" s="97"/>
      <x:c r="K94" s="97"/>
      <x:c r="L94" s="93"/>
      <x:c r="M94" s="86"/>
      <x:c r="N94" s="86"/>
      <x:c r="O94" s="101" t="str">
        <x:f>IF(OR(B94="",I94="",J94=""),"",SUMIFS(Buchungen!$D$9:$D$308,Buchungen!$B$9:$B$308,A94,Buchungen!$C$9:$C$308,"Zahlung",Buchungen!$E$9:$E$308,"Gebucht",Buchungen!$I$9:$I$308,"OK"))</x:f>
      </x:c>
      <x:c r="P94" s="101" t="str">
        <x:f>IF(OR(B94="",I94="",J94=""),"",SUMIFS(Buchungen!$H$9:$H$308,Buchungen!$B$9:$B$308,A94,Buchungen!$C$9:$C$308,"Zinsen")+SUMIFS(Buchungen!$H$9:$H$308,Buchungen!$B$9:$B$308,A94,Buchungen!$C$9:$C$308,"Gebühren")+SUMIFS(Buchungen!$H$9:$H$308,Buchungen!$B$9:$B$308,A94,Buchungen!$C$9:$C$308,"Sonstige Erhöhung"))</x:f>
      </x:c>
      <x:c r="Q94" s="101" t="str">
        <x:f>IF(OR(B94="",I94="",J94=""),"",SUMIFS(Buchungen!$H$9:$H$308,Buchungen!$B$9:$B$308,A94,Buchungen!$C$9:$C$308,"Korrektur +")+SUMIFS(Buchungen!$H$9:$H$308,Buchungen!$B$9:$B$308,A94,Buchungen!$C$9:$C$308,"Korrektur -"))</x:f>
      </x:c>
      <x:c r="R94" s="101" t="str">
        <x:f>IF(OR(B94="",I94="",J94=""),"",J94-O94+P94+Q94)</x:f>
      </x:c>
      <x:c r="S94" s="101" t="str">
        <x:f>IF(R94="","",MAX(0,R94))</x:f>
      </x:c>
      <x:c r="T94" s="90" t="str">
        <x:f>IF(B94="","",IF(I94="","Stichtag fehlt",IF(OR(J94="",J94&lt;0),"Startsaldo prüfen",IF(R94&lt;0,"Überzahlung prüfen",IF(AND(H94="Erledigt",S94&gt;0),"Erledigt? Saldo offen",IF(AND(H94&lt;&gt;"Erledigt",S94=0),"Saldo ausgeglichen","OK"))))))</x:f>
      </x:c>
      <x:c r="U94" s="90" t="str">
        <x:f>IF(B94="","",IF(L94="","Keine Aktion erfasst",IF(S94&lt;=0,"Saldo prüfen",IF(L94&lt;TODAY(),"Termin prüfen: überfällig",IF(L94&lt;=TODAY()+14,"Innerhalb 14 Tage","Später")))))</x:f>
      </x:c>
      <x:c r="V94" s="105" t="str">
        <x:f>IF(OR(B94="",S94&lt;=0),"",COUNTIF($S$9:$S$108,"&gt;"&amp;S94)+COUNTIF($S$9:S94,S94))</x:f>
      </x:c>
      <x:c r="W94" s="90" t="str">
        <x:f>IF(B94="","",IF(OR(G94="",G94="Ungeprüft",G94="Strittig"),"Prüfstatus beachten",IF(AND(K94&gt;0,S94&gt;0,K94&gt;S94),"Monatsrate &gt; Rest","")))</x:f>
      </x:c>
    </x:row>
    <x:row r="95" ht="23" customHeight="1">
      <x:c r="A95" s="88" t="str">
        <x:v>NG-087</x:v>
      </x:c>
      <x:c r="B95" s="86"/>
      <x:c r="C95" s="86"/>
      <x:c r="D95" s="86"/>
      <x:c r="E95" s="86"/>
      <x:c r="F95" s="86"/>
      <x:c r="G95" s="86"/>
      <x:c r="H95" s="86"/>
      <x:c r="I95" s="93"/>
      <x:c r="J95" s="97"/>
      <x:c r="K95" s="97"/>
      <x:c r="L95" s="93"/>
      <x:c r="M95" s="86"/>
      <x:c r="N95" s="86"/>
      <x:c r="O95" s="101" t="str">
        <x:f>IF(OR(B95="",I95="",J95=""),"",SUMIFS(Buchungen!$D$9:$D$308,Buchungen!$B$9:$B$308,A95,Buchungen!$C$9:$C$308,"Zahlung",Buchungen!$E$9:$E$308,"Gebucht",Buchungen!$I$9:$I$308,"OK"))</x:f>
      </x:c>
      <x:c r="P95" s="101" t="str">
        <x:f>IF(OR(B95="",I95="",J95=""),"",SUMIFS(Buchungen!$H$9:$H$308,Buchungen!$B$9:$B$308,A95,Buchungen!$C$9:$C$308,"Zinsen")+SUMIFS(Buchungen!$H$9:$H$308,Buchungen!$B$9:$B$308,A95,Buchungen!$C$9:$C$308,"Gebühren")+SUMIFS(Buchungen!$H$9:$H$308,Buchungen!$B$9:$B$308,A95,Buchungen!$C$9:$C$308,"Sonstige Erhöhung"))</x:f>
      </x:c>
      <x:c r="Q95" s="101" t="str">
        <x:f>IF(OR(B95="",I95="",J95=""),"",SUMIFS(Buchungen!$H$9:$H$308,Buchungen!$B$9:$B$308,A95,Buchungen!$C$9:$C$308,"Korrektur +")+SUMIFS(Buchungen!$H$9:$H$308,Buchungen!$B$9:$B$308,A95,Buchungen!$C$9:$C$308,"Korrektur -"))</x:f>
      </x:c>
      <x:c r="R95" s="101" t="str">
        <x:f>IF(OR(B95="",I95="",J95=""),"",J95-O95+P95+Q95)</x:f>
      </x:c>
      <x:c r="S95" s="101" t="str">
        <x:f>IF(R95="","",MAX(0,R95))</x:f>
      </x:c>
      <x:c r="T95" s="90" t="str">
        <x:f>IF(B95="","",IF(I95="","Stichtag fehlt",IF(OR(J95="",J95&lt;0),"Startsaldo prüfen",IF(R95&lt;0,"Überzahlung prüfen",IF(AND(H95="Erledigt",S95&gt;0),"Erledigt? Saldo offen",IF(AND(H95&lt;&gt;"Erledigt",S95=0),"Saldo ausgeglichen","OK"))))))</x:f>
      </x:c>
      <x:c r="U95" s="90" t="str">
        <x:f>IF(B95="","",IF(L95="","Keine Aktion erfasst",IF(S95&lt;=0,"Saldo prüfen",IF(L95&lt;TODAY(),"Termin prüfen: überfällig",IF(L95&lt;=TODAY()+14,"Innerhalb 14 Tage","Später")))))</x:f>
      </x:c>
      <x:c r="V95" s="105" t="str">
        <x:f>IF(OR(B95="",S95&lt;=0),"",COUNTIF($S$9:$S$108,"&gt;"&amp;S95)+COUNTIF($S$9:S95,S95))</x:f>
      </x:c>
      <x:c r="W95" s="90" t="str">
        <x:f>IF(B95="","",IF(OR(G95="",G95="Ungeprüft",G95="Strittig"),"Prüfstatus beachten",IF(AND(K95&gt;0,S95&gt;0,K95&gt;S95),"Monatsrate &gt; Rest","")))</x:f>
      </x:c>
    </x:row>
    <x:row r="96" ht="23" customHeight="1">
      <x:c r="A96" s="88" t="str">
        <x:v>NG-088</x:v>
      </x:c>
      <x:c r="B96" s="86"/>
      <x:c r="C96" s="86"/>
      <x:c r="D96" s="86"/>
      <x:c r="E96" s="86"/>
      <x:c r="F96" s="86"/>
      <x:c r="G96" s="86"/>
      <x:c r="H96" s="86"/>
      <x:c r="I96" s="93"/>
      <x:c r="J96" s="97"/>
      <x:c r="K96" s="97"/>
      <x:c r="L96" s="93"/>
      <x:c r="M96" s="86"/>
      <x:c r="N96" s="86"/>
      <x:c r="O96" s="101" t="str">
        <x:f>IF(OR(B96="",I96="",J96=""),"",SUMIFS(Buchungen!$D$9:$D$308,Buchungen!$B$9:$B$308,A96,Buchungen!$C$9:$C$308,"Zahlung",Buchungen!$E$9:$E$308,"Gebucht",Buchungen!$I$9:$I$308,"OK"))</x:f>
      </x:c>
      <x:c r="P96" s="101" t="str">
        <x:f>IF(OR(B96="",I96="",J96=""),"",SUMIFS(Buchungen!$H$9:$H$308,Buchungen!$B$9:$B$308,A96,Buchungen!$C$9:$C$308,"Zinsen")+SUMIFS(Buchungen!$H$9:$H$308,Buchungen!$B$9:$B$308,A96,Buchungen!$C$9:$C$308,"Gebühren")+SUMIFS(Buchungen!$H$9:$H$308,Buchungen!$B$9:$B$308,A96,Buchungen!$C$9:$C$308,"Sonstige Erhöhung"))</x:f>
      </x:c>
      <x:c r="Q96" s="101" t="str">
        <x:f>IF(OR(B96="",I96="",J96=""),"",SUMIFS(Buchungen!$H$9:$H$308,Buchungen!$B$9:$B$308,A96,Buchungen!$C$9:$C$308,"Korrektur +")+SUMIFS(Buchungen!$H$9:$H$308,Buchungen!$B$9:$B$308,A96,Buchungen!$C$9:$C$308,"Korrektur -"))</x:f>
      </x:c>
      <x:c r="R96" s="101" t="str">
        <x:f>IF(OR(B96="",I96="",J96=""),"",J96-O96+P96+Q96)</x:f>
      </x:c>
      <x:c r="S96" s="101" t="str">
        <x:f>IF(R96="","",MAX(0,R96))</x:f>
      </x:c>
      <x:c r="T96" s="90" t="str">
        <x:f>IF(B96="","",IF(I96="","Stichtag fehlt",IF(OR(J96="",J96&lt;0),"Startsaldo prüfen",IF(R96&lt;0,"Überzahlung prüfen",IF(AND(H96="Erledigt",S96&gt;0),"Erledigt? Saldo offen",IF(AND(H96&lt;&gt;"Erledigt",S96=0),"Saldo ausgeglichen","OK"))))))</x:f>
      </x:c>
      <x:c r="U96" s="90" t="str">
        <x:f>IF(B96="","",IF(L96="","Keine Aktion erfasst",IF(S96&lt;=0,"Saldo prüfen",IF(L96&lt;TODAY(),"Termin prüfen: überfällig",IF(L96&lt;=TODAY()+14,"Innerhalb 14 Tage","Später")))))</x:f>
      </x:c>
      <x:c r="V96" s="105" t="str">
        <x:f>IF(OR(B96="",S96&lt;=0),"",COUNTIF($S$9:$S$108,"&gt;"&amp;S96)+COUNTIF($S$9:S96,S96))</x:f>
      </x:c>
      <x:c r="W96" s="90" t="str">
        <x:f>IF(B96="","",IF(OR(G96="",G96="Ungeprüft",G96="Strittig"),"Prüfstatus beachten",IF(AND(K96&gt;0,S96&gt;0,K96&gt;S96),"Monatsrate &gt; Rest","")))</x:f>
      </x:c>
    </x:row>
    <x:row r="97" ht="23" customHeight="1">
      <x:c r="A97" s="88" t="str">
        <x:v>NG-089</x:v>
      </x:c>
      <x:c r="B97" s="86"/>
      <x:c r="C97" s="86"/>
      <x:c r="D97" s="86"/>
      <x:c r="E97" s="86"/>
      <x:c r="F97" s="86"/>
      <x:c r="G97" s="86"/>
      <x:c r="H97" s="86"/>
      <x:c r="I97" s="93"/>
      <x:c r="J97" s="97"/>
      <x:c r="K97" s="97"/>
      <x:c r="L97" s="93"/>
      <x:c r="M97" s="86"/>
      <x:c r="N97" s="86"/>
      <x:c r="O97" s="101" t="str">
        <x:f>IF(OR(B97="",I97="",J97=""),"",SUMIFS(Buchungen!$D$9:$D$308,Buchungen!$B$9:$B$308,A97,Buchungen!$C$9:$C$308,"Zahlung",Buchungen!$E$9:$E$308,"Gebucht",Buchungen!$I$9:$I$308,"OK"))</x:f>
      </x:c>
      <x:c r="P97" s="101" t="str">
        <x:f>IF(OR(B97="",I97="",J97=""),"",SUMIFS(Buchungen!$H$9:$H$308,Buchungen!$B$9:$B$308,A97,Buchungen!$C$9:$C$308,"Zinsen")+SUMIFS(Buchungen!$H$9:$H$308,Buchungen!$B$9:$B$308,A97,Buchungen!$C$9:$C$308,"Gebühren")+SUMIFS(Buchungen!$H$9:$H$308,Buchungen!$B$9:$B$308,A97,Buchungen!$C$9:$C$308,"Sonstige Erhöhung"))</x:f>
      </x:c>
      <x:c r="Q97" s="101" t="str">
        <x:f>IF(OR(B97="",I97="",J97=""),"",SUMIFS(Buchungen!$H$9:$H$308,Buchungen!$B$9:$B$308,A97,Buchungen!$C$9:$C$308,"Korrektur +")+SUMIFS(Buchungen!$H$9:$H$308,Buchungen!$B$9:$B$308,A97,Buchungen!$C$9:$C$308,"Korrektur -"))</x:f>
      </x:c>
      <x:c r="R97" s="101" t="str">
        <x:f>IF(OR(B97="",I97="",J97=""),"",J97-O97+P97+Q97)</x:f>
      </x:c>
      <x:c r="S97" s="101" t="str">
        <x:f>IF(R97="","",MAX(0,R97))</x:f>
      </x:c>
      <x:c r="T97" s="90" t="str">
        <x:f>IF(B97="","",IF(I97="","Stichtag fehlt",IF(OR(J97="",J97&lt;0),"Startsaldo prüfen",IF(R97&lt;0,"Überzahlung prüfen",IF(AND(H97="Erledigt",S97&gt;0),"Erledigt? Saldo offen",IF(AND(H97&lt;&gt;"Erledigt",S97=0),"Saldo ausgeglichen","OK"))))))</x:f>
      </x:c>
      <x:c r="U97" s="90" t="str">
        <x:f>IF(B97="","",IF(L97="","Keine Aktion erfasst",IF(S97&lt;=0,"Saldo prüfen",IF(L97&lt;TODAY(),"Termin prüfen: überfällig",IF(L97&lt;=TODAY()+14,"Innerhalb 14 Tage","Später")))))</x:f>
      </x:c>
      <x:c r="V97" s="105" t="str">
        <x:f>IF(OR(B97="",S97&lt;=0),"",COUNTIF($S$9:$S$108,"&gt;"&amp;S97)+COUNTIF($S$9:S97,S97))</x:f>
      </x:c>
      <x:c r="W97" s="90" t="str">
        <x:f>IF(B97="","",IF(OR(G97="",G97="Ungeprüft",G97="Strittig"),"Prüfstatus beachten",IF(AND(K97&gt;0,S97&gt;0,K97&gt;S97),"Monatsrate &gt; Rest","")))</x:f>
      </x:c>
    </x:row>
    <x:row r="98" ht="23" customHeight="1">
      <x:c r="A98" s="88" t="str">
        <x:v>NG-090</x:v>
      </x:c>
      <x:c r="B98" s="86"/>
      <x:c r="C98" s="86"/>
      <x:c r="D98" s="86"/>
      <x:c r="E98" s="86"/>
      <x:c r="F98" s="86"/>
      <x:c r="G98" s="86"/>
      <x:c r="H98" s="86"/>
      <x:c r="I98" s="93"/>
      <x:c r="J98" s="97"/>
      <x:c r="K98" s="97"/>
      <x:c r="L98" s="93"/>
      <x:c r="M98" s="86"/>
      <x:c r="N98" s="86"/>
      <x:c r="O98" s="101" t="str">
        <x:f>IF(OR(B98="",I98="",J98=""),"",SUMIFS(Buchungen!$D$9:$D$308,Buchungen!$B$9:$B$308,A98,Buchungen!$C$9:$C$308,"Zahlung",Buchungen!$E$9:$E$308,"Gebucht",Buchungen!$I$9:$I$308,"OK"))</x:f>
      </x:c>
      <x:c r="P98" s="101" t="str">
        <x:f>IF(OR(B98="",I98="",J98=""),"",SUMIFS(Buchungen!$H$9:$H$308,Buchungen!$B$9:$B$308,A98,Buchungen!$C$9:$C$308,"Zinsen")+SUMIFS(Buchungen!$H$9:$H$308,Buchungen!$B$9:$B$308,A98,Buchungen!$C$9:$C$308,"Gebühren")+SUMIFS(Buchungen!$H$9:$H$308,Buchungen!$B$9:$B$308,A98,Buchungen!$C$9:$C$308,"Sonstige Erhöhung"))</x:f>
      </x:c>
      <x:c r="Q98" s="101" t="str">
        <x:f>IF(OR(B98="",I98="",J98=""),"",SUMIFS(Buchungen!$H$9:$H$308,Buchungen!$B$9:$B$308,A98,Buchungen!$C$9:$C$308,"Korrektur +")+SUMIFS(Buchungen!$H$9:$H$308,Buchungen!$B$9:$B$308,A98,Buchungen!$C$9:$C$308,"Korrektur -"))</x:f>
      </x:c>
      <x:c r="R98" s="101" t="str">
        <x:f>IF(OR(B98="",I98="",J98=""),"",J98-O98+P98+Q98)</x:f>
      </x:c>
      <x:c r="S98" s="101" t="str">
        <x:f>IF(R98="","",MAX(0,R98))</x:f>
      </x:c>
      <x:c r="T98" s="90" t="str">
        <x:f>IF(B98="","",IF(I98="","Stichtag fehlt",IF(OR(J98="",J98&lt;0),"Startsaldo prüfen",IF(R98&lt;0,"Überzahlung prüfen",IF(AND(H98="Erledigt",S98&gt;0),"Erledigt? Saldo offen",IF(AND(H98&lt;&gt;"Erledigt",S98=0),"Saldo ausgeglichen","OK"))))))</x:f>
      </x:c>
      <x:c r="U98" s="90" t="str">
        <x:f>IF(B98="","",IF(L98="","Keine Aktion erfasst",IF(S98&lt;=0,"Saldo prüfen",IF(L98&lt;TODAY(),"Termin prüfen: überfällig",IF(L98&lt;=TODAY()+14,"Innerhalb 14 Tage","Später")))))</x:f>
      </x:c>
      <x:c r="V98" s="105" t="str">
        <x:f>IF(OR(B98="",S98&lt;=0),"",COUNTIF($S$9:$S$108,"&gt;"&amp;S98)+COUNTIF($S$9:S98,S98))</x:f>
      </x:c>
      <x:c r="W98" s="90" t="str">
        <x:f>IF(B98="","",IF(OR(G98="",G98="Ungeprüft",G98="Strittig"),"Prüfstatus beachten",IF(AND(K98&gt;0,S98&gt;0,K98&gt;S98),"Monatsrate &gt; Rest","")))</x:f>
      </x:c>
    </x:row>
    <x:row r="99" ht="23" customHeight="1">
      <x:c r="A99" s="88" t="str">
        <x:v>NG-091</x:v>
      </x:c>
      <x:c r="B99" s="86"/>
      <x:c r="C99" s="86"/>
      <x:c r="D99" s="86"/>
      <x:c r="E99" s="86"/>
      <x:c r="F99" s="86"/>
      <x:c r="G99" s="86"/>
      <x:c r="H99" s="86"/>
      <x:c r="I99" s="93"/>
      <x:c r="J99" s="97"/>
      <x:c r="K99" s="97"/>
      <x:c r="L99" s="93"/>
      <x:c r="M99" s="86"/>
      <x:c r="N99" s="86"/>
      <x:c r="O99" s="101" t="str">
        <x:f>IF(OR(B99="",I99="",J99=""),"",SUMIFS(Buchungen!$D$9:$D$308,Buchungen!$B$9:$B$308,A99,Buchungen!$C$9:$C$308,"Zahlung",Buchungen!$E$9:$E$308,"Gebucht",Buchungen!$I$9:$I$308,"OK"))</x:f>
      </x:c>
      <x:c r="P99" s="101" t="str">
        <x:f>IF(OR(B99="",I99="",J99=""),"",SUMIFS(Buchungen!$H$9:$H$308,Buchungen!$B$9:$B$308,A99,Buchungen!$C$9:$C$308,"Zinsen")+SUMIFS(Buchungen!$H$9:$H$308,Buchungen!$B$9:$B$308,A99,Buchungen!$C$9:$C$308,"Gebühren")+SUMIFS(Buchungen!$H$9:$H$308,Buchungen!$B$9:$B$308,A99,Buchungen!$C$9:$C$308,"Sonstige Erhöhung"))</x:f>
      </x:c>
      <x:c r="Q99" s="101" t="str">
        <x:f>IF(OR(B99="",I99="",J99=""),"",SUMIFS(Buchungen!$H$9:$H$308,Buchungen!$B$9:$B$308,A99,Buchungen!$C$9:$C$308,"Korrektur +")+SUMIFS(Buchungen!$H$9:$H$308,Buchungen!$B$9:$B$308,A99,Buchungen!$C$9:$C$308,"Korrektur -"))</x:f>
      </x:c>
      <x:c r="R99" s="101" t="str">
        <x:f>IF(OR(B99="",I99="",J99=""),"",J99-O99+P99+Q99)</x:f>
      </x:c>
      <x:c r="S99" s="101" t="str">
        <x:f>IF(R99="","",MAX(0,R99))</x:f>
      </x:c>
      <x:c r="T99" s="90" t="str">
        <x:f>IF(B99="","",IF(I99="","Stichtag fehlt",IF(OR(J99="",J99&lt;0),"Startsaldo prüfen",IF(R99&lt;0,"Überzahlung prüfen",IF(AND(H99="Erledigt",S99&gt;0),"Erledigt? Saldo offen",IF(AND(H99&lt;&gt;"Erledigt",S99=0),"Saldo ausgeglichen","OK"))))))</x:f>
      </x:c>
      <x:c r="U99" s="90" t="str">
        <x:f>IF(B99="","",IF(L99="","Keine Aktion erfasst",IF(S99&lt;=0,"Saldo prüfen",IF(L99&lt;TODAY(),"Termin prüfen: überfällig",IF(L99&lt;=TODAY()+14,"Innerhalb 14 Tage","Später")))))</x:f>
      </x:c>
      <x:c r="V99" s="105" t="str">
        <x:f>IF(OR(B99="",S99&lt;=0),"",COUNTIF($S$9:$S$108,"&gt;"&amp;S99)+COUNTIF($S$9:S99,S99))</x:f>
      </x:c>
      <x:c r="W99" s="90" t="str">
        <x:f>IF(B99="","",IF(OR(G99="",G99="Ungeprüft",G99="Strittig"),"Prüfstatus beachten",IF(AND(K99&gt;0,S99&gt;0,K99&gt;S99),"Monatsrate &gt; Rest","")))</x:f>
      </x:c>
    </x:row>
    <x:row r="100" ht="23" customHeight="1">
      <x:c r="A100" s="88" t="str">
        <x:v>NG-092</x:v>
      </x:c>
      <x:c r="B100" s="86"/>
      <x:c r="C100" s="86"/>
      <x:c r="D100" s="86"/>
      <x:c r="E100" s="86"/>
      <x:c r="F100" s="86"/>
      <x:c r="G100" s="86"/>
      <x:c r="H100" s="86"/>
      <x:c r="I100" s="93"/>
      <x:c r="J100" s="97"/>
      <x:c r="K100" s="97"/>
      <x:c r="L100" s="93"/>
      <x:c r="M100" s="86"/>
      <x:c r="N100" s="86"/>
      <x:c r="O100" s="101" t="str">
        <x:f>IF(OR(B100="",I100="",J100=""),"",SUMIFS(Buchungen!$D$9:$D$308,Buchungen!$B$9:$B$308,A100,Buchungen!$C$9:$C$308,"Zahlung",Buchungen!$E$9:$E$308,"Gebucht",Buchungen!$I$9:$I$308,"OK"))</x:f>
      </x:c>
      <x:c r="P100" s="101" t="str">
        <x:f>IF(OR(B100="",I100="",J100=""),"",SUMIFS(Buchungen!$H$9:$H$308,Buchungen!$B$9:$B$308,A100,Buchungen!$C$9:$C$308,"Zinsen")+SUMIFS(Buchungen!$H$9:$H$308,Buchungen!$B$9:$B$308,A100,Buchungen!$C$9:$C$308,"Gebühren")+SUMIFS(Buchungen!$H$9:$H$308,Buchungen!$B$9:$B$308,A100,Buchungen!$C$9:$C$308,"Sonstige Erhöhung"))</x:f>
      </x:c>
      <x:c r="Q100" s="101" t="str">
        <x:f>IF(OR(B100="",I100="",J100=""),"",SUMIFS(Buchungen!$H$9:$H$308,Buchungen!$B$9:$B$308,A100,Buchungen!$C$9:$C$308,"Korrektur +")+SUMIFS(Buchungen!$H$9:$H$308,Buchungen!$B$9:$B$308,A100,Buchungen!$C$9:$C$308,"Korrektur -"))</x:f>
      </x:c>
      <x:c r="R100" s="101" t="str">
        <x:f>IF(OR(B100="",I100="",J100=""),"",J100-O100+P100+Q100)</x:f>
      </x:c>
      <x:c r="S100" s="101" t="str">
        <x:f>IF(R100="","",MAX(0,R100))</x:f>
      </x:c>
      <x:c r="T100" s="90" t="str">
        <x:f>IF(B100="","",IF(I100="","Stichtag fehlt",IF(OR(J100="",J100&lt;0),"Startsaldo prüfen",IF(R100&lt;0,"Überzahlung prüfen",IF(AND(H100="Erledigt",S100&gt;0),"Erledigt? Saldo offen",IF(AND(H100&lt;&gt;"Erledigt",S100=0),"Saldo ausgeglichen","OK"))))))</x:f>
      </x:c>
      <x:c r="U100" s="90" t="str">
        <x:f>IF(B100="","",IF(L100="","Keine Aktion erfasst",IF(S100&lt;=0,"Saldo prüfen",IF(L100&lt;TODAY(),"Termin prüfen: überfällig",IF(L100&lt;=TODAY()+14,"Innerhalb 14 Tage","Später")))))</x:f>
      </x:c>
      <x:c r="V100" s="105" t="str">
        <x:f>IF(OR(B100="",S100&lt;=0),"",COUNTIF($S$9:$S$108,"&gt;"&amp;S100)+COUNTIF($S$9:S100,S100))</x:f>
      </x:c>
      <x:c r="W100" s="90" t="str">
        <x:f>IF(B100="","",IF(OR(G100="",G100="Ungeprüft",G100="Strittig"),"Prüfstatus beachten",IF(AND(K100&gt;0,S100&gt;0,K100&gt;S100),"Monatsrate &gt; Rest","")))</x:f>
      </x:c>
    </x:row>
    <x:row r="101" ht="23" customHeight="1">
      <x:c r="A101" s="88" t="str">
        <x:v>NG-093</x:v>
      </x:c>
      <x:c r="B101" s="86"/>
      <x:c r="C101" s="86"/>
      <x:c r="D101" s="86"/>
      <x:c r="E101" s="86"/>
      <x:c r="F101" s="86"/>
      <x:c r="G101" s="86"/>
      <x:c r="H101" s="86"/>
      <x:c r="I101" s="93"/>
      <x:c r="J101" s="97"/>
      <x:c r="K101" s="97"/>
      <x:c r="L101" s="93"/>
      <x:c r="M101" s="86"/>
      <x:c r="N101" s="86"/>
      <x:c r="O101" s="101" t="str">
        <x:f>IF(OR(B101="",I101="",J101=""),"",SUMIFS(Buchungen!$D$9:$D$308,Buchungen!$B$9:$B$308,A101,Buchungen!$C$9:$C$308,"Zahlung",Buchungen!$E$9:$E$308,"Gebucht",Buchungen!$I$9:$I$308,"OK"))</x:f>
      </x:c>
      <x:c r="P101" s="101" t="str">
        <x:f>IF(OR(B101="",I101="",J101=""),"",SUMIFS(Buchungen!$H$9:$H$308,Buchungen!$B$9:$B$308,A101,Buchungen!$C$9:$C$308,"Zinsen")+SUMIFS(Buchungen!$H$9:$H$308,Buchungen!$B$9:$B$308,A101,Buchungen!$C$9:$C$308,"Gebühren")+SUMIFS(Buchungen!$H$9:$H$308,Buchungen!$B$9:$B$308,A101,Buchungen!$C$9:$C$308,"Sonstige Erhöhung"))</x:f>
      </x:c>
      <x:c r="Q101" s="101" t="str">
        <x:f>IF(OR(B101="",I101="",J101=""),"",SUMIFS(Buchungen!$H$9:$H$308,Buchungen!$B$9:$B$308,A101,Buchungen!$C$9:$C$308,"Korrektur +")+SUMIFS(Buchungen!$H$9:$H$308,Buchungen!$B$9:$B$308,A101,Buchungen!$C$9:$C$308,"Korrektur -"))</x:f>
      </x:c>
      <x:c r="R101" s="101" t="str">
        <x:f>IF(OR(B101="",I101="",J101=""),"",J101-O101+P101+Q101)</x:f>
      </x:c>
      <x:c r="S101" s="101" t="str">
        <x:f>IF(R101="","",MAX(0,R101))</x:f>
      </x:c>
      <x:c r="T101" s="90" t="str">
        <x:f>IF(B101="","",IF(I101="","Stichtag fehlt",IF(OR(J101="",J101&lt;0),"Startsaldo prüfen",IF(R101&lt;0,"Überzahlung prüfen",IF(AND(H101="Erledigt",S101&gt;0),"Erledigt? Saldo offen",IF(AND(H101&lt;&gt;"Erledigt",S101=0),"Saldo ausgeglichen","OK"))))))</x:f>
      </x:c>
      <x:c r="U101" s="90" t="str">
        <x:f>IF(B101="","",IF(L101="","Keine Aktion erfasst",IF(S101&lt;=0,"Saldo prüfen",IF(L101&lt;TODAY(),"Termin prüfen: überfällig",IF(L101&lt;=TODAY()+14,"Innerhalb 14 Tage","Später")))))</x:f>
      </x:c>
      <x:c r="V101" s="105" t="str">
        <x:f>IF(OR(B101="",S101&lt;=0),"",COUNTIF($S$9:$S$108,"&gt;"&amp;S101)+COUNTIF($S$9:S101,S101))</x:f>
      </x:c>
      <x:c r="W101" s="90" t="str">
        <x:f>IF(B101="","",IF(OR(G101="",G101="Ungeprüft",G101="Strittig"),"Prüfstatus beachten",IF(AND(K101&gt;0,S101&gt;0,K101&gt;S101),"Monatsrate &gt; Rest","")))</x:f>
      </x:c>
    </x:row>
    <x:row r="102" ht="23" customHeight="1">
      <x:c r="A102" s="88" t="str">
        <x:v>NG-094</x:v>
      </x:c>
      <x:c r="B102" s="86"/>
      <x:c r="C102" s="86"/>
      <x:c r="D102" s="86"/>
      <x:c r="E102" s="86"/>
      <x:c r="F102" s="86"/>
      <x:c r="G102" s="86"/>
      <x:c r="H102" s="86"/>
      <x:c r="I102" s="93"/>
      <x:c r="J102" s="97"/>
      <x:c r="K102" s="97"/>
      <x:c r="L102" s="93"/>
      <x:c r="M102" s="86"/>
      <x:c r="N102" s="86"/>
      <x:c r="O102" s="101" t="str">
        <x:f>IF(OR(B102="",I102="",J102=""),"",SUMIFS(Buchungen!$D$9:$D$308,Buchungen!$B$9:$B$308,A102,Buchungen!$C$9:$C$308,"Zahlung",Buchungen!$E$9:$E$308,"Gebucht",Buchungen!$I$9:$I$308,"OK"))</x:f>
      </x:c>
      <x:c r="P102" s="101" t="str">
        <x:f>IF(OR(B102="",I102="",J102=""),"",SUMIFS(Buchungen!$H$9:$H$308,Buchungen!$B$9:$B$308,A102,Buchungen!$C$9:$C$308,"Zinsen")+SUMIFS(Buchungen!$H$9:$H$308,Buchungen!$B$9:$B$308,A102,Buchungen!$C$9:$C$308,"Gebühren")+SUMIFS(Buchungen!$H$9:$H$308,Buchungen!$B$9:$B$308,A102,Buchungen!$C$9:$C$308,"Sonstige Erhöhung"))</x:f>
      </x:c>
      <x:c r="Q102" s="101" t="str">
        <x:f>IF(OR(B102="",I102="",J102=""),"",SUMIFS(Buchungen!$H$9:$H$308,Buchungen!$B$9:$B$308,A102,Buchungen!$C$9:$C$308,"Korrektur +")+SUMIFS(Buchungen!$H$9:$H$308,Buchungen!$B$9:$B$308,A102,Buchungen!$C$9:$C$308,"Korrektur -"))</x:f>
      </x:c>
      <x:c r="R102" s="101" t="str">
        <x:f>IF(OR(B102="",I102="",J102=""),"",J102-O102+P102+Q102)</x:f>
      </x:c>
      <x:c r="S102" s="101" t="str">
        <x:f>IF(R102="","",MAX(0,R102))</x:f>
      </x:c>
      <x:c r="T102" s="90" t="str">
        <x:f>IF(B102="","",IF(I102="","Stichtag fehlt",IF(OR(J102="",J102&lt;0),"Startsaldo prüfen",IF(R102&lt;0,"Überzahlung prüfen",IF(AND(H102="Erledigt",S102&gt;0),"Erledigt? Saldo offen",IF(AND(H102&lt;&gt;"Erledigt",S102=0),"Saldo ausgeglichen","OK"))))))</x:f>
      </x:c>
      <x:c r="U102" s="90" t="str">
        <x:f>IF(B102="","",IF(L102="","Keine Aktion erfasst",IF(S102&lt;=0,"Saldo prüfen",IF(L102&lt;TODAY(),"Termin prüfen: überfällig",IF(L102&lt;=TODAY()+14,"Innerhalb 14 Tage","Später")))))</x:f>
      </x:c>
      <x:c r="V102" s="105" t="str">
        <x:f>IF(OR(B102="",S102&lt;=0),"",COUNTIF($S$9:$S$108,"&gt;"&amp;S102)+COUNTIF($S$9:S102,S102))</x:f>
      </x:c>
      <x:c r="W102" s="90" t="str">
        <x:f>IF(B102="","",IF(OR(G102="",G102="Ungeprüft",G102="Strittig"),"Prüfstatus beachten",IF(AND(K102&gt;0,S102&gt;0,K102&gt;S102),"Monatsrate &gt; Rest","")))</x:f>
      </x:c>
    </x:row>
    <x:row r="103" ht="23" customHeight="1">
      <x:c r="A103" s="88" t="str">
        <x:v>NG-095</x:v>
      </x:c>
      <x:c r="B103" s="86"/>
      <x:c r="C103" s="86"/>
      <x:c r="D103" s="86"/>
      <x:c r="E103" s="86"/>
      <x:c r="F103" s="86"/>
      <x:c r="G103" s="86"/>
      <x:c r="H103" s="86"/>
      <x:c r="I103" s="93"/>
      <x:c r="J103" s="97"/>
      <x:c r="K103" s="97"/>
      <x:c r="L103" s="93"/>
      <x:c r="M103" s="86"/>
      <x:c r="N103" s="86"/>
      <x:c r="O103" s="101" t="str">
        <x:f>IF(OR(B103="",I103="",J103=""),"",SUMIFS(Buchungen!$D$9:$D$308,Buchungen!$B$9:$B$308,A103,Buchungen!$C$9:$C$308,"Zahlung",Buchungen!$E$9:$E$308,"Gebucht",Buchungen!$I$9:$I$308,"OK"))</x:f>
      </x:c>
      <x:c r="P103" s="101" t="str">
        <x:f>IF(OR(B103="",I103="",J103=""),"",SUMIFS(Buchungen!$H$9:$H$308,Buchungen!$B$9:$B$308,A103,Buchungen!$C$9:$C$308,"Zinsen")+SUMIFS(Buchungen!$H$9:$H$308,Buchungen!$B$9:$B$308,A103,Buchungen!$C$9:$C$308,"Gebühren")+SUMIFS(Buchungen!$H$9:$H$308,Buchungen!$B$9:$B$308,A103,Buchungen!$C$9:$C$308,"Sonstige Erhöhung"))</x:f>
      </x:c>
      <x:c r="Q103" s="101" t="str">
        <x:f>IF(OR(B103="",I103="",J103=""),"",SUMIFS(Buchungen!$H$9:$H$308,Buchungen!$B$9:$B$308,A103,Buchungen!$C$9:$C$308,"Korrektur +")+SUMIFS(Buchungen!$H$9:$H$308,Buchungen!$B$9:$B$308,A103,Buchungen!$C$9:$C$308,"Korrektur -"))</x:f>
      </x:c>
      <x:c r="R103" s="101" t="str">
        <x:f>IF(OR(B103="",I103="",J103=""),"",J103-O103+P103+Q103)</x:f>
      </x:c>
      <x:c r="S103" s="101" t="str">
        <x:f>IF(R103="","",MAX(0,R103))</x:f>
      </x:c>
      <x:c r="T103" s="90" t="str">
        <x:f>IF(B103="","",IF(I103="","Stichtag fehlt",IF(OR(J103="",J103&lt;0),"Startsaldo prüfen",IF(R103&lt;0,"Überzahlung prüfen",IF(AND(H103="Erledigt",S103&gt;0),"Erledigt? Saldo offen",IF(AND(H103&lt;&gt;"Erledigt",S103=0),"Saldo ausgeglichen","OK"))))))</x:f>
      </x:c>
      <x:c r="U103" s="90" t="str">
        <x:f>IF(B103="","",IF(L103="","Keine Aktion erfasst",IF(S103&lt;=0,"Saldo prüfen",IF(L103&lt;TODAY(),"Termin prüfen: überfällig",IF(L103&lt;=TODAY()+14,"Innerhalb 14 Tage","Später")))))</x:f>
      </x:c>
      <x:c r="V103" s="105" t="str">
        <x:f>IF(OR(B103="",S103&lt;=0),"",COUNTIF($S$9:$S$108,"&gt;"&amp;S103)+COUNTIF($S$9:S103,S103))</x:f>
      </x:c>
      <x:c r="W103" s="90" t="str">
        <x:f>IF(B103="","",IF(OR(G103="",G103="Ungeprüft",G103="Strittig"),"Prüfstatus beachten",IF(AND(K103&gt;0,S103&gt;0,K103&gt;S103),"Monatsrate &gt; Rest","")))</x:f>
      </x:c>
    </x:row>
    <x:row r="104" ht="23" customHeight="1">
      <x:c r="A104" s="88" t="str">
        <x:v>NG-096</x:v>
      </x:c>
      <x:c r="B104" s="86"/>
      <x:c r="C104" s="86"/>
      <x:c r="D104" s="86"/>
      <x:c r="E104" s="86"/>
      <x:c r="F104" s="86"/>
      <x:c r="G104" s="86"/>
      <x:c r="H104" s="86"/>
      <x:c r="I104" s="93"/>
      <x:c r="J104" s="97"/>
      <x:c r="K104" s="97"/>
      <x:c r="L104" s="93"/>
      <x:c r="M104" s="86"/>
      <x:c r="N104" s="86"/>
      <x:c r="O104" s="101" t="str">
        <x:f>IF(OR(B104="",I104="",J104=""),"",SUMIFS(Buchungen!$D$9:$D$308,Buchungen!$B$9:$B$308,A104,Buchungen!$C$9:$C$308,"Zahlung",Buchungen!$E$9:$E$308,"Gebucht",Buchungen!$I$9:$I$308,"OK"))</x:f>
      </x:c>
      <x:c r="P104" s="101" t="str">
        <x:f>IF(OR(B104="",I104="",J104=""),"",SUMIFS(Buchungen!$H$9:$H$308,Buchungen!$B$9:$B$308,A104,Buchungen!$C$9:$C$308,"Zinsen")+SUMIFS(Buchungen!$H$9:$H$308,Buchungen!$B$9:$B$308,A104,Buchungen!$C$9:$C$308,"Gebühren")+SUMIFS(Buchungen!$H$9:$H$308,Buchungen!$B$9:$B$308,A104,Buchungen!$C$9:$C$308,"Sonstige Erhöhung"))</x:f>
      </x:c>
      <x:c r="Q104" s="101" t="str">
        <x:f>IF(OR(B104="",I104="",J104=""),"",SUMIFS(Buchungen!$H$9:$H$308,Buchungen!$B$9:$B$308,A104,Buchungen!$C$9:$C$308,"Korrektur +")+SUMIFS(Buchungen!$H$9:$H$308,Buchungen!$B$9:$B$308,A104,Buchungen!$C$9:$C$308,"Korrektur -"))</x:f>
      </x:c>
      <x:c r="R104" s="101" t="str">
        <x:f>IF(OR(B104="",I104="",J104=""),"",J104-O104+P104+Q104)</x:f>
      </x:c>
      <x:c r="S104" s="101" t="str">
        <x:f>IF(R104="","",MAX(0,R104))</x:f>
      </x:c>
      <x:c r="T104" s="90" t="str">
        <x:f>IF(B104="","",IF(I104="","Stichtag fehlt",IF(OR(J104="",J104&lt;0),"Startsaldo prüfen",IF(R104&lt;0,"Überzahlung prüfen",IF(AND(H104="Erledigt",S104&gt;0),"Erledigt? Saldo offen",IF(AND(H104&lt;&gt;"Erledigt",S104=0),"Saldo ausgeglichen","OK"))))))</x:f>
      </x:c>
      <x:c r="U104" s="90" t="str">
        <x:f>IF(B104="","",IF(L104="","Keine Aktion erfasst",IF(S104&lt;=0,"Saldo prüfen",IF(L104&lt;TODAY(),"Termin prüfen: überfällig",IF(L104&lt;=TODAY()+14,"Innerhalb 14 Tage","Später")))))</x:f>
      </x:c>
      <x:c r="V104" s="105" t="str">
        <x:f>IF(OR(B104="",S104&lt;=0),"",COUNTIF($S$9:$S$108,"&gt;"&amp;S104)+COUNTIF($S$9:S104,S104))</x:f>
      </x:c>
      <x:c r="W104" s="90" t="str">
        <x:f>IF(B104="","",IF(OR(G104="",G104="Ungeprüft",G104="Strittig"),"Prüfstatus beachten",IF(AND(K104&gt;0,S104&gt;0,K104&gt;S104),"Monatsrate &gt; Rest","")))</x:f>
      </x:c>
    </x:row>
    <x:row r="105" ht="23" customHeight="1">
      <x:c r="A105" s="88" t="str">
        <x:v>NG-097</x:v>
      </x:c>
      <x:c r="B105" s="86"/>
      <x:c r="C105" s="86"/>
      <x:c r="D105" s="86"/>
      <x:c r="E105" s="86"/>
      <x:c r="F105" s="86"/>
      <x:c r="G105" s="86"/>
      <x:c r="H105" s="86"/>
      <x:c r="I105" s="93"/>
      <x:c r="J105" s="97"/>
      <x:c r="K105" s="97"/>
      <x:c r="L105" s="93"/>
      <x:c r="M105" s="86"/>
      <x:c r="N105" s="86"/>
      <x:c r="O105" s="101" t="str">
        <x:f>IF(OR(B105="",I105="",J105=""),"",SUMIFS(Buchungen!$D$9:$D$308,Buchungen!$B$9:$B$308,A105,Buchungen!$C$9:$C$308,"Zahlung",Buchungen!$E$9:$E$308,"Gebucht",Buchungen!$I$9:$I$308,"OK"))</x:f>
      </x:c>
      <x:c r="P105" s="101" t="str">
        <x:f>IF(OR(B105="",I105="",J105=""),"",SUMIFS(Buchungen!$H$9:$H$308,Buchungen!$B$9:$B$308,A105,Buchungen!$C$9:$C$308,"Zinsen")+SUMIFS(Buchungen!$H$9:$H$308,Buchungen!$B$9:$B$308,A105,Buchungen!$C$9:$C$308,"Gebühren")+SUMIFS(Buchungen!$H$9:$H$308,Buchungen!$B$9:$B$308,A105,Buchungen!$C$9:$C$308,"Sonstige Erhöhung"))</x:f>
      </x:c>
      <x:c r="Q105" s="101" t="str">
        <x:f>IF(OR(B105="",I105="",J105=""),"",SUMIFS(Buchungen!$H$9:$H$308,Buchungen!$B$9:$B$308,A105,Buchungen!$C$9:$C$308,"Korrektur +")+SUMIFS(Buchungen!$H$9:$H$308,Buchungen!$B$9:$B$308,A105,Buchungen!$C$9:$C$308,"Korrektur -"))</x:f>
      </x:c>
      <x:c r="R105" s="101" t="str">
        <x:f>IF(OR(B105="",I105="",J105=""),"",J105-O105+P105+Q105)</x:f>
      </x:c>
      <x:c r="S105" s="101" t="str">
        <x:f>IF(R105="","",MAX(0,R105))</x:f>
      </x:c>
      <x:c r="T105" s="90" t="str">
        <x:f>IF(B105="","",IF(I105="","Stichtag fehlt",IF(OR(J105="",J105&lt;0),"Startsaldo prüfen",IF(R105&lt;0,"Überzahlung prüfen",IF(AND(H105="Erledigt",S105&gt;0),"Erledigt? Saldo offen",IF(AND(H105&lt;&gt;"Erledigt",S105=0),"Saldo ausgeglichen","OK"))))))</x:f>
      </x:c>
      <x:c r="U105" s="90" t="str">
        <x:f>IF(B105="","",IF(L105="","Keine Aktion erfasst",IF(S105&lt;=0,"Saldo prüfen",IF(L105&lt;TODAY(),"Termin prüfen: überfällig",IF(L105&lt;=TODAY()+14,"Innerhalb 14 Tage","Später")))))</x:f>
      </x:c>
      <x:c r="V105" s="105" t="str">
        <x:f>IF(OR(B105="",S105&lt;=0),"",COUNTIF($S$9:$S$108,"&gt;"&amp;S105)+COUNTIF($S$9:S105,S105))</x:f>
      </x:c>
      <x:c r="W105" s="90" t="str">
        <x:f>IF(B105="","",IF(OR(G105="",G105="Ungeprüft",G105="Strittig"),"Prüfstatus beachten",IF(AND(K105&gt;0,S105&gt;0,K105&gt;S105),"Monatsrate &gt; Rest","")))</x:f>
      </x:c>
    </x:row>
    <x:row r="106" ht="23" customHeight="1">
      <x:c r="A106" s="88" t="str">
        <x:v>NG-098</x:v>
      </x:c>
      <x:c r="B106" s="86"/>
      <x:c r="C106" s="86"/>
      <x:c r="D106" s="86"/>
      <x:c r="E106" s="86"/>
      <x:c r="F106" s="86"/>
      <x:c r="G106" s="86"/>
      <x:c r="H106" s="86"/>
      <x:c r="I106" s="93"/>
      <x:c r="J106" s="97"/>
      <x:c r="K106" s="97"/>
      <x:c r="L106" s="93"/>
      <x:c r="M106" s="86"/>
      <x:c r="N106" s="86"/>
      <x:c r="O106" s="101" t="str">
        <x:f>IF(OR(B106="",I106="",J106=""),"",SUMIFS(Buchungen!$D$9:$D$308,Buchungen!$B$9:$B$308,A106,Buchungen!$C$9:$C$308,"Zahlung",Buchungen!$E$9:$E$308,"Gebucht",Buchungen!$I$9:$I$308,"OK"))</x:f>
      </x:c>
      <x:c r="P106" s="101" t="str">
        <x:f>IF(OR(B106="",I106="",J106=""),"",SUMIFS(Buchungen!$H$9:$H$308,Buchungen!$B$9:$B$308,A106,Buchungen!$C$9:$C$308,"Zinsen")+SUMIFS(Buchungen!$H$9:$H$308,Buchungen!$B$9:$B$308,A106,Buchungen!$C$9:$C$308,"Gebühren")+SUMIFS(Buchungen!$H$9:$H$308,Buchungen!$B$9:$B$308,A106,Buchungen!$C$9:$C$308,"Sonstige Erhöhung"))</x:f>
      </x:c>
      <x:c r="Q106" s="101" t="str">
        <x:f>IF(OR(B106="",I106="",J106=""),"",SUMIFS(Buchungen!$H$9:$H$308,Buchungen!$B$9:$B$308,A106,Buchungen!$C$9:$C$308,"Korrektur +")+SUMIFS(Buchungen!$H$9:$H$308,Buchungen!$B$9:$B$308,A106,Buchungen!$C$9:$C$308,"Korrektur -"))</x:f>
      </x:c>
      <x:c r="R106" s="101" t="str">
        <x:f>IF(OR(B106="",I106="",J106=""),"",J106-O106+P106+Q106)</x:f>
      </x:c>
      <x:c r="S106" s="101" t="str">
        <x:f>IF(R106="","",MAX(0,R106))</x:f>
      </x:c>
      <x:c r="T106" s="90" t="str">
        <x:f>IF(B106="","",IF(I106="","Stichtag fehlt",IF(OR(J106="",J106&lt;0),"Startsaldo prüfen",IF(R106&lt;0,"Überzahlung prüfen",IF(AND(H106="Erledigt",S106&gt;0),"Erledigt? Saldo offen",IF(AND(H106&lt;&gt;"Erledigt",S106=0),"Saldo ausgeglichen","OK"))))))</x:f>
      </x:c>
      <x:c r="U106" s="90" t="str">
        <x:f>IF(B106="","",IF(L106="","Keine Aktion erfasst",IF(S106&lt;=0,"Saldo prüfen",IF(L106&lt;TODAY(),"Termin prüfen: überfällig",IF(L106&lt;=TODAY()+14,"Innerhalb 14 Tage","Später")))))</x:f>
      </x:c>
      <x:c r="V106" s="105" t="str">
        <x:f>IF(OR(B106="",S106&lt;=0),"",COUNTIF($S$9:$S$108,"&gt;"&amp;S106)+COUNTIF($S$9:S106,S106))</x:f>
      </x:c>
      <x:c r="W106" s="90" t="str">
        <x:f>IF(B106="","",IF(OR(G106="",G106="Ungeprüft",G106="Strittig"),"Prüfstatus beachten",IF(AND(K106&gt;0,S106&gt;0,K106&gt;S106),"Monatsrate &gt; Rest","")))</x:f>
      </x:c>
    </x:row>
    <x:row r="107" ht="23" customHeight="1">
      <x:c r="A107" s="88" t="str">
        <x:v>NG-099</x:v>
      </x:c>
      <x:c r="B107" s="86"/>
      <x:c r="C107" s="86"/>
      <x:c r="D107" s="86"/>
      <x:c r="E107" s="86"/>
      <x:c r="F107" s="86"/>
      <x:c r="G107" s="86"/>
      <x:c r="H107" s="86"/>
      <x:c r="I107" s="93"/>
      <x:c r="J107" s="97"/>
      <x:c r="K107" s="97"/>
      <x:c r="L107" s="93"/>
      <x:c r="M107" s="86"/>
      <x:c r="N107" s="86"/>
      <x:c r="O107" s="101" t="str">
        <x:f>IF(OR(B107="",I107="",J107=""),"",SUMIFS(Buchungen!$D$9:$D$308,Buchungen!$B$9:$B$308,A107,Buchungen!$C$9:$C$308,"Zahlung",Buchungen!$E$9:$E$308,"Gebucht",Buchungen!$I$9:$I$308,"OK"))</x:f>
      </x:c>
      <x:c r="P107" s="101" t="str">
        <x:f>IF(OR(B107="",I107="",J107=""),"",SUMIFS(Buchungen!$H$9:$H$308,Buchungen!$B$9:$B$308,A107,Buchungen!$C$9:$C$308,"Zinsen")+SUMIFS(Buchungen!$H$9:$H$308,Buchungen!$B$9:$B$308,A107,Buchungen!$C$9:$C$308,"Gebühren")+SUMIFS(Buchungen!$H$9:$H$308,Buchungen!$B$9:$B$308,A107,Buchungen!$C$9:$C$308,"Sonstige Erhöhung"))</x:f>
      </x:c>
      <x:c r="Q107" s="101" t="str">
        <x:f>IF(OR(B107="",I107="",J107=""),"",SUMIFS(Buchungen!$H$9:$H$308,Buchungen!$B$9:$B$308,A107,Buchungen!$C$9:$C$308,"Korrektur +")+SUMIFS(Buchungen!$H$9:$H$308,Buchungen!$B$9:$B$308,A107,Buchungen!$C$9:$C$308,"Korrektur -"))</x:f>
      </x:c>
      <x:c r="R107" s="101" t="str">
        <x:f>IF(OR(B107="",I107="",J107=""),"",J107-O107+P107+Q107)</x:f>
      </x:c>
      <x:c r="S107" s="101" t="str">
        <x:f>IF(R107="","",MAX(0,R107))</x:f>
      </x:c>
      <x:c r="T107" s="90" t="str">
        <x:f>IF(B107="","",IF(I107="","Stichtag fehlt",IF(OR(J107="",J107&lt;0),"Startsaldo prüfen",IF(R107&lt;0,"Überzahlung prüfen",IF(AND(H107="Erledigt",S107&gt;0),"Erledigt? Saldo offen",IF(AND(H107&lt;&gt;"Erledigt",S107=0),"Saldo ausgeglichen","OK"))))))</x:f>
      </x:c>
      <x:c r="U107" s="90" t="str">
        <x:f>IF(B107="","",IF(L107="","Keine Aktion erfasst",IF(S107&lt;=0,"Saldo prüfen",IF(L107&lt;TODAY(),"Termin prüfen: überfällig",IF(L107&lt;=TODAY()+14,"Innerhalb 14 Tage","Später")))))</x:f>
      </x:c>
      <x:c r="V107" s="105" t="str">
        <x:f>IF(OR(B107="",S107&lt;=0),"",COUNTIF($S$9:$S$108,"&gt;"&amp;S107)+COUNTIF($S$9:S107,S107))</x:f>
      </x:c>
      <x:c r="W107" s="90" t="str">
        <x:f>IF(B107="","",IF(OR(G107="",G107="Ungeprüft",G107="Strittig"),"Prüfstatus beachten",IF(AND(K107&gt;0,S107&gt;0,K107&gt;S107),"Monatsrate &gt; Rest","")))</x:f>
      </x:c>
    </x:row>
    <x:row r="108" ht="23" customHeight="1">
      <x:c r="A108" s="88" t="str">
        <x:v>NG-100</x:v>
      </x:c>
      <x:c r="B108" s="86"/>
      <x:c r="C108" s="86"/>
      <x:c r="D108" s="86"/>
      <x:c r="E108" s="86"/>
      <x:c r="F108" s="86"/>
      <x:c r="G108" s="86"/>
      <x:c r="H108" s="86"/>
      <x:c r="I108" s="93"/>
      <x:c r="J108" s="97"/>
      <x:c r="K108" s="97"/>
      <x:c r="L108" s="93"/>
      <x:c r="M108" s="86"/>
      <x:c r="N108" s="86"/>
      <x:c r="O108" s="101" t="str">
        <x:f>IF(OR(B108="",I108="",J108=""),"",SUMIFS(Buchungen!$D$9:$D$308,Buchungen!$B$9:$B$308,A108,Buchungen!$C$9:$C$308,"Zahlung",Buchungen!$E$9:$E$308,"Gebucht",Buchungen!$I$9:$I$308,"OK"))</x:f>
      </x:c>
      <x:c r="P108" s="101" t="str">
        <x:f>IF(OR(B108="",I108="",J108=""),"",SUMIFS(Buchungen!$H$9:$H$308,Buchungen!$B$9:$B$308,A108,Buchungen!$C$9:$C$308,"Zinsen")+SUMIFS(Buchungen!$H$9:$H$308,Buchungen!$B$9:$B$308,A108,Buchungen!$C$9:$C$308,"Gebühren")+SUMIFS(Buchungen!$H$9:$H$308,Buchungen!$B$9:$B$308,A108,Buchungen!$C$9:$C$308,"Sonstige Erhöhung"))</x:f>
      </x:c>
      <x:c r="Q108" s="101" t="str">
        <x:f>IF(OR(B108="",I108="",J108=""),"",SUMIFS(Buchungen!$H$9:$H$308,Buchungen!$B$9:$B$308,A108,Buchungen!$C$9:$C$308,"Korrektur +")+SUMIFS(Buchungen!$H$9:$H$308,Buchungen!$B$9:$B$308,A108,Buchungen!$C$9:$C$308,"Korrektur -"))</x:f>
      </x:c>
      <x:c r="R108" s="101" t="str">
        <x:f>IF(OR(B108="",I108="",J108=""),"",J108-O108+P108+Q108)</x:f>
      </x:c>
      <x:c r="S108" s="101" t="str">
        <x:f>IF(R108="","",MAX(0,R108))</x:f>
      </x:c>
      <x:c r="T108" s="90" t="str">
        <x:f>IF(B108="","",IF(I108="","Stichtag fehlt",IF(OR(J108="",J108&lt;0),"Startsaldo prüfen",IF(R108&lt;0,"Überzahlung prüfen",IF(AND(H108="Erledigt",S108&gt;0),"Erledigt? Saldo offen",IF(AND(H108&lt;&gt;"Erledigt",S108=0),"Saldo ausgeglichen","OK"))))))</x:f>
      </x:c>
      <x:c r="U108" s="90" t="str">
        <x:f>IF(B108="","",IF(L108="","Keine Aktion erfasst",IF(S108&lt;=0,"Saldo prüfen",IF(L108&lt;TODAY(),"Termin prüfen: überfällig",IF(L108&lt;=TODAY()+14,"Innerhalb 14 Tage","Später")))))</x:f>
      </x:c>
      <x:c r="V108" s="105" t="str">
        <x:f>IF(OR(B108="",S108&lt;=0),"",COUNTIF($S$9:$S$108,"&gt;"&amp;S108)+COUNTIF($S$9:S108,S108))</x:f>
      </x:c>
      <x:c r="W108" s="90" t="str">
        <x:f>IF(B108="","",IF(OR(G108="",G108="Ungeprüft",G108="Strittig"),"Prüfstatus beachten",IF(AND(K108&gt;0,S108&gt;0,K108&gt;S108),"Monatsrate &gt; Rest","")))</x:f>
      </x:c>
    </x:row>
  </x:sheetData>
  <x:mergeCells>
    <x:mergeCell ref="A1:W2"/>
    <x:mergeCell ref="A3:W3"/>
    <x:mergeCell ref="A5:N5"/>
    <x:mergeCell ref="O5:W5"/>
    <x:mergeCell ref="A6:W6"/>
  </x:mergeCells>
  <x:conditionalFormatting sqref="T9:T108">
    <x:cfRule type="expression" dxfId="0" priority="1">
      <x:formula>AND($B9&lt;&gt;"",$T9&lt;&gt;"OK")</x:formula>
    </x:cfRule>
  </x:conditionalFormatting>
  <x:conditionalFormatting sqref="U9:U108">
    <x:cfRule type="expression" dxfId="1" priority="2">
      <x:formula>AND($B9&lt;&gt;"",$U9="Termin prüfen: überfällig")</x:formula>
    </x:cfRule>
  </x:conditionalFormatting>
  <x:conditionalFormatting sqref="S9:S108">
    <x:cfRule type="dataBar" priority="3">
      <x:dataBar>
        <x:cfvo type="min"/>
        <x:cfvo type="max"/>
        <x:color rgb="FFEC3535"/>
      </x:dataBar>
      <x:extLst>
        <x:ext xmlns:x14="http://schemas.microsoft.com/office/spreadsheetml/2009/9/main" uri="{B025F937-C7B1-47D3-B67F-A62EFF666E3E}">
          <x14:id>{F66DBDC1-A0E2-D21B-9774-94524C64B7FB}</x14:id>
        </x:ext>
      </x:extLst>
    </x:cfRule>
  </x:conditionalFormatting>
  <x:conditionalFormatting sqref="G9:G108">
    <x:cfRule type="expression" dxfId="2" priority="4">
      <x:formula>$G9="Strittig"</x:formula>
    </x:cfRule>
  </x:conditionalFormatting>
  <x:dataValidations count="4">
    <x:dataValidation type="list" sqref="E9:E108">
      <x:formula1>"Wohnen/Miete,Energie,Bank/Kredit,Kreditkarte/Dispo,Telekommunikation,Versand/Konsum,Versicherung,Öffentliche Forderung,Privat,Sonstiges"</x:formula1>
    </x:dataValidation>
    <x:dataValidation type="list" sqref="F9:F108">
      <x:formula1>"Existenzsichernd,Hoch,Normal"</x:formula1>
    </x:dataValidation>
    <x:dataValidation type="list" sqref="G9:G108">
      <x:formula1>"Ungeprüft,In Prüfung,Geprüft,Strittig"</x:formula1>
    </x:dataValidation>
    <x:dataValidation type="list" sqref="H9:H108">
      <x:formula1>"Offen,Mahnung,Inkasso,Gerichtliches Verfahren,Vollstreckung,Insolvenz,Erledigt"</x:formula1>
    </x:dataValidation>
  </x:dataValidations>
  <x:pageMargins left="0.7" right="0.7" top="0.75" bottom="0.75" header="0.3" footer="0.3"/>
  <x:tableParts count="1">
    <x:tablePart xmlns:r="http://schemas.openxmlformats.org/officeDocument/2006/relationships" r:id="R25da1c8a6f0a4d9d"/>
  </x:tableParts>
  <x:extLst>
    <x:ext xmlns:x14="http://schemas.microsoft.com/office/spreadsheetml/2009/9/main" xmlns:xm="http://schemas.microsoft.com/office/excel/2006/main" uri="{78C0D931-6437-407d-A8EE-F0AAD7539E65}">
      <x14:conditionalFormattings>
        <x14:conditionalFormatting>
          <x14:cfRule type="dataBar" priority="3" id="{F66DBDC1-A0E2-D21B-9774-94524C64B7FB}">
            <x14:dataBar gradient="1">
              <x14:cfvo type="min"/>
              <x14:cfvo type="max"/>
              <x14:fillColor rgb="FFEC3535"/>
            </x14:dataBar>
          </x14:cfRule>
          <xm:sqref>S9:S108</xm:sqref>
        </x14:conditionalFormatting>
      </x14:conditionalFormattings>
    </x:ext>
  </x:extLst>
</x:worksheet>
</file>

<file path=xl/worksheets/sheet3.xml><?xml version="1.0" encoding="utf-8"?>
<x:worksheet xmlns:x="http://schemas.openxmlformats.org/spreadsheetml/2006/main">
  <x:sheetFormatPr defaultRowHeight="15"/>
  <x:cols>
    <x:col min="1" max="1" width="17" hidden="0" customWidth="1"/>
    <x:col min="2" max="2" width="15" hidden="0" customWidth="1"/>
    <x:col min="3" max="3" width="24" hidden="0" customWidth="1"/>
    <x:col min="4" max="4" width="18" hidden="0" customWidth="1"/>
    <x:col min="5" max="5" width="19" hidden="0" customWidth="1"/>
    <x:col min="6" max="6" width="44" hidden="0" customWidth="1"/>
    <x:col min="7" max="7" width="31" hidden="0" customWidth="1"/>
    <x:col min="8" max="8" width="22" hidden="0" customWidth="1"/>
    <x:col min="9" max="9" width="34" hidden="0" customWidth="1"/>
  </x:cols>
  <x:sheetData>
    <x:row r="1" ht="27" customHeight="1">
      <x:c r="A1" s="8" t="str">
        <x:v>BUCHUNGSJOURNAL  /  300 VORGÄNGE</x:v>
      </x:c>
      <x:c r="B1" s="8" t="str">
        <x:v>BUCHUNGSJOURNAL  /  300 VORGÄNGE</x:v>
      </x:c>
      <x:c r="C1" s="8" t="str">
        <x:v>BUCHUNGSJOURNAL  /  300 VORGÄNGE</x:v>
      </x:c>
      <x:c r="D1" s="8" t="str">
        <x:v>BUCHUNGSJOURNAL  /  300 VORGÄNGE</x:v>
      </x:c>
      <x:c r="E1" s="8" t="str">
        <x:v>BUCHUNGSJOURNAL  /  300 VORGÄNGE</x:v>
      </x:c>
      <x:c r="F1" s="8" t="str">
        <x:v>BUCHUNGSJOURNAL  /  300 VORGÄNGE</x:v>
      </x:c>
      <x:c r="G1" s="8" t="str">
        <x:v>BUCHUNGSJOURNAL  /  300 VORGÄNGE</x:v>
      </x:c>
      <x:c r="H1" s="8" t="str">
        <x:v>BUCHUNGSJOURNAL  /  300 VORGÄNGE</x:v>
      </x:c>
      <x:c r="I1" s="8" t="str">
        <x:v>BUCHUNGSJOURNAL  /  300 VORGÄNGE</x:v>
      </x:c>
    </x:row>
    <x:row r="2" ht="27" customHeight="1">
      <x:c r="A2" s="8" t="str">
        <x:v>BUCHUNGSJOURNAL  /  300 VORGÄNGE</x:v>
      </x:c>
      <x:c r="B2" s="8" t="str">
        <x:v>BUCHUNGSJOURNAL  /  300 VORGÄNGE</x:v>
      </x:c>
      <x:c r="C2" s="8" t="str">
        <x:v>BUCHUNGSJOURNAL  /  300 VORGÄNGE</x:v>
      </x:c>
      <x:c r="D2" s="8" t="str">
        <x:v>BUCHUNGSJOURNAL  /  300 VORGÄNGE</x:v>
      </x:c>
      <x:c r="E2" s="8" t="str">
        <x:v>BUCHUNGSJOURNAL  /  300 VORGÄNGE</x:v>
      </x:c>
      <x:c r="F2" s="8" t="str">
        <x:v>BUCHUNGSJOURNAL  /  300 VORGÄNGE</x:v>
      </x:c>
      <x:c r="G2" s="8" t="str">
        <x:v>BUCHUNGSJOURNAL  /  300 VORGÄNGE</x:v>
      </x:c>
      <x:c r="H2" s="8" t="str">
        <x:v>BUCHUNGSJOURNAL  /  300 VORGÄNGE</x:v>
      </x:c>
      <x:c r="I2" s="8" t="str">
        <x:v>BUCHUNGSJOURNAL  /  300 VORGÄNGE</x:v>
      </x:c>
    </x:row>
    <x:row r="3" ht="29" customHeight="1">
      <x:c r="A3" s="16" t="str">
        <x:v>Zahlungen und nachträgliche Forderungen erfassen. Nur gültige, tatsächlich gebuchte Vorgänge wirken auf den Forderungssaldo.</x:v>
      </x:c>
      <x:c r="B3" s="16" t="str">
        <x:v>Zahlungen und nachträgliche Forderungen erfassen. Nur gültige, tatsächlich gebuchte Vorgänge wirken auf den Forderungssaldo.</x:v>
      </x:c>
      <x:c r="C3" s="16" t="str">
        <x:v>Zahlungen und nachträgliche Forderungen erfassen. Nur gültige, tatsächlich gebuchte Vorgänge wirken auf den Forderungssaldo.</x:v>
      </x:c>
      <x:c r="D3" s="16" t="str">
        <x:v>Zahlungen und nachträgliche Forderungen erfassen. Nur gültige, tatsächlich gebuchte Vorgänge wirken auf den Forderungssaldo.</x:v>
      </x:c>
      <x:c r="E3" s="16" t="str">
        <x:v>Zahlungen und nachträgliche Forderungen erfassen. Nur gültige, tatsächlich gebuchte Vorgänge wirken auf den Forderungssaldo.</x:v>
      </x:c>
      <x:c r="F3" s="16" t="str">
        <x:v>Zahlungen und nachträgliche Forderungen erfassen. Nur gültige, tatsächlich gebuchte Vorgänge wirken auf den Forderungssaldo.</x:v>
      </x:c>
      <x:c r="G3" s="16" t="str">
        <x:v>Zahlungen und nachträgliche Forderungen erfassen. Nur gültige, tatsächlich gebuchte Vorgänge wirken auf den Forderungssaldo.</x:v>
      </x:c>
      <x:c r="H3" s="16" t="str">
        <x:v>Zahlungen und nachträgliche Forderungen erfassen. Nur gültige, tatsächlich gebuchte Vorgänge wirken auf den Forderungssaldo.</x:v>
      </x:c>
      <x:c r="I3" s="16" t="str">
        <x:v>Zahlungen und nachträgliche Forderungen erfassen. Nur gültige, tatsächlich gebuchte Vorgänge wirken auf den Forderungssaldo.</x:v>
      </x:c>
    </x:row>
    <x:row r="4" ht="12" customHeight="1">
      <x:c r="A4" s="2"/>
      <x:c r="B4" s="2"/>
      <x:c r="C4" s="2"/>
      <x:c r="D4" s="2"/>
      <x:c r="E4" s="2"/>
      <x:c r="F4" s="2"/>
      <x:c r="G4" s="2"/>
      <x:c r="H4" s="2"/>
      <x:c r="I4" s="2"/>
    </x:row>
    <x:row r="5" ht="27" customHeight="1">
      <x:c r="A5" s="72" t="str">
        <x:v>EINGABE  ·  Datum und NG-ID korrekt zuordnen  ·  positive Beträge eintragen</x:v>
      </x:c>
      <x:c r="B5" s="72" t="str">
        <x:v>EINGABE  ·  Datum und NG-ID korrekt zuordnen  ·  positive Beträge eintragen</x:v>
      </x:c>
      <x:c r="C5" s="72" t="str">
        <x:v>EINGABE  ·  Datum und NG-ID korrekt zuordnen  ·  positive Beträge eintragen</x:v>
      </x:c>
      <x:c r="D5" s="72" t="str">
        <x:v>EINGABE  ·  Datum und NG-ID korrekt zuordnen  ·  positive Beträge eintragen</x:v>
      </x:c>
      <x:c r="E5" s="72" t="str">
        <x:v>EINGABE  ·  Datum und NG-ID korrekt zuordnen  ·  positive Beträge eintragen</x:v>
      </x:c>
      <x:c r="F5" s="72" t="str">
        <x:v>EINGABE  ·  Datum und NG-ID korrekt zuordnen  ·  positive Beträge eintragen</x:v>
      </x:c>
      <x:c r="G5" s="72" t="str">
        <x:v>EINGABE  ·  Datum und NG-ID korrekt zuordnen  ·  positive Beträge eintragen</x:v>
      </x:c>
      <x:c r="H5" s="56" t="str">
        <x:v>AUTOMATISCHE PRÜFUNG</x:v>
      </x:c>
      <x:c r="I5" s="56" t="str">
        <x:v>AUTOMATISCHE PRÜFUNG</x:v>
      </x:c>
    </x:row>
    <x:row r="6" ht="29" customHeight="1">
      <x:c r="A6" s="16" t="str">
        <x:v>Wichtig: Vor dem Stichtag liegende Vorgänge stecken bereits im Startsaldo. Als „Geplant“ markierte Buchungen verändern den Saldo nicht.</x:v>
      </x:c>
      <x:c r="B6" s="16" t="str">
        <x:v>Wichtig: Vor dem Stichtag liegende Vorgänge stecken bereits im Startsaldo. Als „Geplant“ markierte Buchungen verändern den Saldo nicht.</x:v>
      </x:c>
      <x:c r="C6" s="16" t="str">
        <x:v>Wichtig: Vor dem Stichtag liegende Vorgänge stecken bereits im Startsaldo. Als „Geplant“ markierte Buchungen verändern den Saldo nicht.</x:v>
      </x:c>
      <x:c r="D6" s="16" t="str">
        <x:v>Wichtig: Vor dem Stichtag liegende Vorgänge stecken bereits im Startsaldo. Als „Geplant“ markierte Buchungen verändern den Saldo nicht.</x:v>
      </x:c>
      <x:c r="E6" s="16" t="str">
        <x:v>Wichtig: Vor dem Stichtag liegende Vorgänge stecken bereits im Startsaldo. Als „Geplant“ markierte Buchungen verändern den Saldo nicht.</x:v>
      </x:c>
      <x:c r="F6" s="16" t="str">
        <x:v>Wichtig: Vor dem Stichtag liegende Vorgänge stecken bereits im Startsaldo. Als „Geplant“ markierte Buchungen verändern den Saldo nicht.</x:v>
      </x:c>
      <x:c r="G6" s="16" t="str">
        <x:v>Wichtig: Vor dem Stichtag liegende Vorgänge stecken bereits im Startsaldo. Als „Geplant“ markierte Buchungen verändern den Saldo nicht.</x:v>
      </x:c>
      <x:c r="H6" s="16" t="str">
        <x:v>Wichtig: Vor dem Stichtag liegende Vorgänge stecken bereits im Startsaldo. Als „Geplant“ markierte Buchungen verändern den Saldo nicht.</x:v>
      </x:c>
      <x:c r="I6" s="16" t="str">
        <x:v>Wichtig: Vor dem Stichtag liegende Vorgänge stecken bereits im Startsaldo. Als „Geplant“ markierte Buchungen verändern den Saldo nicht.</x:v>
      </x:c>
    </x:row>
    <x:row r="7">
      <x:c r="A7" s="2"/>
      <x:c r="B7" s="2"/>
      <x:c r="C7" s="2"/>
      <x:c r="D7" s="2"/>
      <x:c r="E7" s="2"/>
      <x:c r="F7" s="2"/>
      <x:c r="G7" s="2"/>
      <x:c r="H7" s="2"/>
      <x:c r="I7" s="2"/>
    </x:row>
    <x:row r="8" ht="40" customHeight="1">
      <x:c r="A8" s="74" t="str">
        <x:v>Datum</x:v>
      </x:c>
      <x:c r="B8" s="74" t="str">
        <x:v>Forderungs-ID</x:v>
      </x:c>
      <x:c r="C8" s="74" t="str">
        <x:v>Vorgangsart</x:v>
      </x:c>
      <x:c r="D8" s="74" t="str">
        <x:v>Betrag (€)</x:v>
      </x:c>
      <x:c r="E8" s="74" t="str">
        <x:v>Status</x:v>
      </x:c>
      <x:c r="F8" s="74" t="str">
        <x:v>Beschreibung / Zweck</x:v>
      </x:c>
      <x:c r="G8" s="74" t="str">
        <x:v>Beleg / Referenz</x:v>
      </x:c>
      <x:c r="H8" s="80" t="str">
        <x:v>Saldoänderung (€)</x:v>
      </x:c>
      <x:c r="I8" s="80" t="str">
        <x:v>Datenkontrolle</x:v>
      </x:c>
    </x:row>
    <x:row r="9" ht="22" customHeight="1">
      <x:c r="A9" s="92"/>
      <x:c r="B9" s="38"/>
      <x:c r="C9" s="38"/>
      <x:c r="D9" s="96"/>
      <x:c r="E9" s="38"/>
      <x:c r="F9" s="38"/>
      <x:c r="G9" s="38"/>
      <x:c r="H9" s="100" t="str">
        <x:f>IF(COUNTA(A9:E9)=0,"",IF(AND(I9="OK",E9="Gebucht"),IF(OR(C9="Zahlung",C9="Korrektur -"),-D9,D9),0))</x:f>
      </x:c>
      <x:c r="I9" s="30" t="str">
        <x:f>IF(COUNTA(A9:E9)=0,"",IF(OR(A9="",B9="",C9="",D9="",E9=""),"Angaben ergänzen",IF(D9&lt;=0,"Betrag &gt; 0 eingeben",IF(COUNTIFS(Forderungen!$A$9:$A$108,B9,Forderungen!$B$9:$B$108,"&lt;&gt;")=0,"ID ohne Forderung",IF(IFERROR(INDEX(Forderungen!$I$9:$I$108,MATCH(B9,Forderungen!$A$9:$A$108,0)),0)=0,"Stichtag fehlt",IF(A9&lt;IFERROR(INDEX(Forderungen!$I$9:$I$108,MATCH(B9,Forderungen!$A$9:$A$108,0)),0),"Vor Stichtag – nicht gezählt",IF(AND(E9="Gebucht",A9&gt;TODAY()),"Gebucht in Zukunft – prüfen","OK")))))))</x:f>
      </x:c>
    </x:row>
    <x:row r="10" ht="22" customHeight="1">
      <x:c r="A10" s="92"/>
      <x:c r="B10" s="38"/>
      <x:c r="C10" s="38"/>
      <x:c r="D10" s="96"/>
      <x:c r="E10" s="38"/>
      <x:c r="F10" s="38"/>
      <x:c r="G10" s="38"/>
      <x:c r="H10" s="100" t="str">
        <x:f>IF(COUNTA(A10:E10)=0,"",IF(AND(I10="OK",E10="Gebucht"),IF(OR(C10="Zahlung",C10="Korrektur -"),-D10,D10),0))</x:f>
      </x:c>
      <x:c r="I10" s="30" t="str">
        <x:f>IF(COUNTA(A10:E10)=0,"",IF(OR(A10="",B10="",C10="",D10="",E10=""),"Angaben ergänzen",IF(D10&lt;=0,"Betrag &gt; 0 eingeben",IF(COUNTIFS(Forderungen!$A$9:$A$108,B10,Forderungen!$B$9:$B$108,"&lt;&gt;")=0,"ID ohne Forderung",IF(IFERROR(INDEX(Forderungen!$I$9:$I$108,MATCH(B10,Forderungen!$A$9:$A$108,0)),0)=0,"Stichtag fehlt",IF(A10&lt;IFERROR(INDEX(Forderungen!$I$9:$I$108,MATCH(B10,Forderungen!$A$9:$A$108,0)),0),"Vor Stichtag – nicht gezählt",IF(AND(E10="Gebucht",A10&gt;TODAY()),"Gebucht in Zukunft – prüfen","OK")))))))</x:f>
      </x:c>
    </x:row>
    <x:row r="11" ht="22" customHeight="1">
      <x:c r="A11" s="92"/>
      <x:c r="B11" s="38"/>
      <x:c r="C11" s="38"/>
      <x:c r="D11" s="96"/>
      <x:c r="E11" s="38"/>
      <x:c r="F11" s="38"/>
      <x:c r="G11" s="38"/>
      <x:c r="H11" s="100" t="str">
        <x:f>IF(COUNTA(A11:E11)=0,"",IF(AND(I11="OK",E11="Gebucht"),IF(OR(C11="Zahlung",C11="Korrektur -"),-D11,D11),0))</x:f>
      </x:c>
      <x:c r="I11" s="30" t="str">
        <x:f>IF(COUNTA(A11:E11)=0,"",IF(OR(A11="",B11="",C11="",D11="",E11=""),"Angaben ergänzen",IF(D11&lt;=0,"Betrag &gt; 0 eingeben",IF(COUNTIFS(Forderungen!$A$9:$A$108,B11,Forderungen!$B$9:$B$108,"&lt;&gt;")=0,"ID ohne Forderung",IF(IFERROR(INDEX(Forderungen!$I$9:$I$108,MATCH(B11,Forderungen!$A$9:$A$108,0)),0)=0,"Stichtag fehlt",IF(A11&lt;IFERROR(INDEX(Forderungen!$I$9:$I$108,MATCH(B11,Forderungen!$A$9:$A$108,0)),0),"Vor Stichtag – nicht gezählt",IF(AND(E11="Gebucht",A11&gt;TODAY()),"Gebucht in Zukunft – prüfen","OK")))))))</x:f>
      </x:c>
    </x:row>
    <x:row r="12" ht="22" customHeight="1">
      <x:c r="A12" s="92"/>
      <x:c r="B12" s="38"/>
      <x:c r="C12" s="38"/>
      <x:c r="D12" s="96"/>
      <x:c r="E12" s="38"/>
      <x:c r="F12" s="38"/>
      <x:c r="G12" s="38"/>
      <x:c r="H12" s="100" t="str">
        <x:f>IF(COUNTA(A12:E12)=0,"",IF(AND(I12="OK",E12="Gebucht"),IF(OR(C12="Zahlung",C12="Korrektur -"),-D12,D12),0))</x:f>
      </x:c>
      <x:c r="I12" s="30" t="str">
        <x:f>IF(COUNTA(A12:E12)=0,"",IF(OR(A12="",B12="",C12="",D12="",E12=""),"Angaben ergänzen",IF(D12&lt;=0,"Betrag &gt; 0 eingeben",IF(COUNTIFS(Forderungen!$A$9:$A$108,B12,Forderungen!$B$9:$B$108,"&lt;&gt;")=0,"ID ohne Forderung",IF(IFERROR(INDEX(Forderungen!$I$9:$I$108,MATCH(B12,Forderungen!$A$9:$A$108,0)),0)=0,"Stichtag fehlt",IF(A12&lt;IFERROR(INDEX(Forderungen!$I$9:$I$108,MATCH(B12,Forderungen!$A$9:$A$108,0)),0),"Vor Stichtag – nicht gezählt",IF(AND(E12="Gebucht",A12&gt;TODAY()),"Gebucht in Zukunft – prüfen","OK")))))))</x:f>
      </x:c>
    </x:row>
    <x:row r="13" ht="22" customHeight="1">
      <x:c r="A13" s="92"/>
      <x:c r="B13" s="38"/>
      <x:c r="C13" s="38"/>
      <x:c r="D13" s="96"/>
      <x:c r="E13" s="38"/>
      <x:c r="F13" s="38"/>
      <x:c r="G13" s="38"/>
      <x:c r="H13" s="100" t="str">
        <x:f>IF(COUNTA(A13:E13)=0,"",IF(AND(I13="OK",E13="Gebucht"),IF(OR(C13="Zahlung",C13="Korrektur -"),-D13,D13),0))</x:f>
      </x:c>
      <x:c r="I13" s="30" t="str">
        <x:f>IF(COUNTA(A13:E13)=0,"",IF(OR(A13="",B13="",C13="",D13="",E13=""),"Angaben ergänzen",IF(D13&lt;=0,"Betrag &gt; 0 eingeben",IF(COUNTIFS(Forderungen!$A$9:$A$108,B13,Forderungen!$B$9:$B$108,"&lt;&gt;")=0,"ID ohne Forderung",IF(IFERROR(INDEX(Forderungen!$I$9:$I$108,MATCH(B13,Forderungen!$A$9:$A$108,0)),0)=0,"Stichtag fehlt",IF(A13&lt;IFERROR(INDEX(Forderungen!$I$9:$I$108,MATCH(B13,Forderungen!$A$9:$A$108,0)),0),"Vor Stichtag – nicht gezählt",IF(AND(E13="Gebucht",A13&gt;TODAY()),"Gebucht in Zukunft – prüfen","OK")))))))</x:f>
      </x:c>
    </x:row>
    <x:row r="14" ht="22" customHeight="1">
      <x:c r="A14" s="92"/>
      <x:c r="B14" s="38"/>
      <x:c r="C14" s="38"/>
      <x:c r="D14" s="96"/>
      <x:c r="E14" s="38"/>
      <x:c r="F14" s="38"/>
      <x:c r="G14" s="38"/>
      <x:c r="H14" s="100" t="str">
        <x:f>IF(COUNTA(A14:E14)=0,"",IF(AND(I14="OK",E14="Gebucht"),IF(OR(C14="Zahlung",C14="Korrektur -"),-D14,D14),0))</x:f>
      </x:c>
      <x:c r="I14" s="30" t="str">
        <x:f>IF(COUNTA(A14:E14)=0,"",IF(OR(A14="",B14="",C14="",D14="",E14=""),"Angaben ergänzen",IF(D14&lt;=0,"Betrag &gt; 0 eingeben",IF(COUNTIFS(Forderungen!$A$9:$A$108,B14,Forderungen!$B$9:$B$108,"&lt;&gt;")=0,"ID ohne Forderung",IF(IFERROR(INDEX(Forderungen!$I$9:$I$108,MATCH(B14,Forderungen!$A$9:$A$108,0)),0)=0,"Stichtag fehlt",IF(A14&lt;IFERROR(INDEX(Forderungen!$I$9:$I$108,MATCH(B14,Forderungen!$A$9:$A$108,0)),0),"Vor Stichtag – nicht gezählt",IF(AND(E14="Gebucht",A14&gt;TODAY()),"Gebucht in Zukunft – prüfen","OK")))))))</x:f>
      </x:c>
    </x:row>
    <x:row r="15" ht="22" customHeight="1">
      <x:c r="A15" s="92"/>
      <x:c r="B15" s="38"/>
      <x:c r="C15" s="38"/>
      <x:c r="D15" s="96"/>
      <x:c r="E15" s="38"/>
      <x:c r="F15" s="38"/>
      <x:c r="G15" s="38"/>
      <x:c r="H15" s="100" t="str">
        <x:f>IF(COUNTA(A15:E15)=0,"",IF(AND(I15="OK",E15="Gebucht"),IF(OR(C15="Zahlung",C15="Korrektur -"),-D15,D15),0))</x:f>
      </x:c>
      <x:c r="I15" s="30" t="str">
        <x:f>IF(COUNTA(A15:E15)=0,"",IF(OR(A15="",B15="",C15="",D15="",E15=""),"Angaben ergänzen",IF(D15&lt;=0,"Betrag &gt; 0 eingeben",IF(COUNTIFS(Forderungen!$A$9:$A$108,B15,Forderungen!$B$9:$B$108,"&lt;&gt;")=0,"ID ohne Forderung",IF(IFERROR(INDEX(Forderungen!$I$9:$I$108,MATCH(B15,Forderungen!$A$9:$A$108,0)),0)=0,"Stichtag fehlt",IF(A15&lt;IFERROR(INDEX(Forderungen!$I$9:$I$108,MATCH(B15,Forderungen!$A$9:$A$108,0)),0),"Vor Stichtag – nicht gezählt",IF(AND(E15="Gebucht",A15&gt;TODAY()),"Gebucht in Zukunft – prüfen","OK")))))))</x:f>
      </x:c>
    </x:row>
    <x:row r="16" ht="22" customHeight="1">
      <x:c r="A16" s="92"/>
      <x:c r="B16" s="38"/>
      <x:c r="C16" s="38"/>
      <x:c r="D16" s="96"/>
      <x:c r="E16" s="38"/>
      <x:c r="F16" s="38"/>
      <x:c r="G16" s="38"/>
      <x:c r="H16" s="100" t="str">
        <x:f>IF(COUNTA(A16:E16)=0,"",IF(AND(I16="OK",E16="Gebucht"),IF(OR(C16="Zahlung",C16="Korrektur -"),-D16,D16),0))</x:f>
      </x:c>
      <x:c r="I16" s="30" t="str">
        <x:f>IF(COUNTA(A16:E16)=0,"",IF(OR(A16="",B16="",C16="",D16="",E16=""),"Angaben ergänzen",IF(D16&lt;=0,"Betrag &gt; 0 eingeben",IF(COUNTIFS(Forderungen!$A$9:$A$108,B16,Forderungen!$B$9:$B$108,"&lt;&gt;")=0,"ID ohne Forderung",IF(IFERROR(INDEX(Forderungen!$I$9:$I$108,MATCH(B16,Forderungen!$A$9:$A$108,0)),0)=0,"Stichtag fehlt",IF(A16&lt;IFERROR(INDEX(Forderungen!$I$9:$I$108,MATCH(B16,Forderungen!$A$9:$A$108,0)),0),"Vor Stichtag – nicht gezählt",IF(AND(E16="Gebucht",A16&gt;TODAY()),"Gebucht in Zukunft – prüfen","OK")))))))</x:f>
      </x:c>
    </x:row>
    <x:row r="17" ht="22" customHeight="1">
      <x:c r="A17" s="92"/>
      <x:c r="B17" s="38"/>
      <x:c r="C17" s="38"/>
      <x:c r="D17" s="96"/>
      <x:c r="E17" s="38"/>
      <x:c r="F17" s="38"/>
      <x:c r="G17" s="38"/>
      <x:c r="H17" s="100" t="str">
        <x:f>IF(COUNTA(A17:E17)=0,"",IF(AND(I17="OK",E17="Gebucht"),IF(OR(C17="Zahlung",C17="Korrektur -"),-D17,D17),0))</x:f>
      </x:c>
      <x:c r="I17" s="30" t="str">
        <x:f>IF(COUNTA(A17:E17)=0,"",IF(OR(A17="",B17="",C17="",D17="",E17=""),"Angaben ergänzen",IF(D17&lt;=0,"Betrag &gt; 0 eingeben",IF(COUNTIFS(Forderungen!$A$9:$A$108,B17,Forderungen!$B$9:$B$108,"&lt;&gt;")=0,"ID ohne Forderung",IF(IFERROR(INDEX(Forderungen!$I$9:$I$108,MATCH(B17,Forderungen!$A$9:$A$108,0)),0)=0,"Stichtag fehlt",IF(A17&lt;IFERROR(INDEX(Forderungen!$I$9:$I$108,MATCH(B17,Forderungen!$A$9:$A$108,0)),0),"Vor Stichtag – nicht gezählt",IF(AND(E17="Gebucht",A17&gt;TODAY()),"Gebucht in Zukunft – prüfen","OK")))))))</x:f>
      </x:c>
    </x:row>
    <x:row r="18" ht="22" customHeight="1">
      <x:c r="A18" s="92"/>
      <x:c r="B18" s="38"/>
      <x:c r="C18" s="38"/>
      <x:c r="D18" s="96"/>
      <x:c r="E18" s="38"/>
      <x:c r="F18" s="38"/>
      <x:c r="G18" s="38"/>
      <x:c r="H18" s="100" t="str">
        <x:f>IF(COUNTA(A18:E18)=0,"",IF(AND(I18="OK",E18="Gebucht"),IF(OR(C18="Zahlung",C18="Korrektur -"),-D18,D18),0))</x:f>
      </x:c>
      <x:c r="I18" s="30" t="str">
        <x:f>IF(COUNTA(A18:E18)=0,"",IF(OR(A18="",B18="",C18="",D18="",E18=""),"Angaben ergänzen",IF(D18&lt;=0,"Betrag &gt; 0 eingeben",IF(COUNTIFS(Forderungen!$A$9:$A$108,B18,Forderungen!$B$9:$B$108,"&lt;&gt;")=0,"ID ohne Forderung",IF(IFERROR(INDEX(Forderungen!$I$9:$I$108,MATCH(B18,Forderungen!$A$9:$A$108,0)),0)=0,"Stichtag fehlt",IF(A18&lt;IFERROR(INDEX(Forderungen!$I$9:$I$108,MATCH(B18,Forderungen!$A$9:$A$108,0)),0),"Vor Stichtag – nicht gezählt",IF(AND(E18="Gebucht",A18&gt;TODAY()),"Gebucht in Zukunft – prüfen","OK")))))))</x:f>
      </x:c>
    </x:row>
    <x:row r="19" ht="22" customHeight="1">
      <x:c r="A19" s="92"/>
      <x:c r="B19" s="38"/>
      <x:c r="C19" s="38"/>
      <x:c r="D19" s="96"/>
      <x:c r="E19" s="38"/>
      <x:c r="F19" s="38"/>
      <x:c r="G19" s="38"/>
      <x:c r="H19" s="100" t="str">
        <x:f>IF(COUNTA(A19:E19)=0,"",IF(AND(I19="OK",E19="Gebucht"),IF(OR(C19="Zahlung",C19="Korrektur -"),-D19,D19),0))</x:f>
      </x:c>
      <x:c r="I19" s="30" t="str">
        <x:f>IF(COUNTA(A19:E19)=0,"",IF(OR(A19="",B19="",C19="",D19="",E19=""),"Angaben ergänzen",IF(D19&lt;=0,"Betrag &gt; 0 eingeben",IF(COUNTIFS(Forderungen!$A$9:$A$108,B19,Forderungen!$B$9:$B$108,"&lt;&gt;")=0,"ID ohne Forderung",IF(IFERROR(INDEX(Forderungen!$I$9:$I$108,MATCH(B19,Forderungen!$A$9:$A$108,0)),0)=0,"Stichtag fehlt",IF(A19&lt;IFERROR(INDEX(Forderungen!$I$9:$I$108,MATCH(B19,Forderungen!$A$9:$A$108,0)),0),"Vor Stichtag – nicht gezählt",IF(AND(E19="Gebucht",A19&gt;TODAY()),"Gebucht in Zukunft – prüfen","OK")))))))</x:f>
      </x:c>
    </x:row>
    <x:row r="20" ht="22" customHeight="1">
      <x:c r="A20" s="92"/>
      <x:c r="B20" s="38"/>
      <x:c r="C20" s="38"/>
      <x:c r="D20" s="96"/>
      <x:c r="E20" s="38"/>
      <x:c r="F20" s="38"/>
      <x:c r="G20" s="38"/>
      <x:c r="H20" s="100" t="str">
        <x:f>IF(COUNTA(A20:E20)=0,"",IF(AND(I20="OK",E20="Gebucht"),IF(OR(C20="Zahlung",C20="Korrektur -"),-D20,D20),0))</x:f>
      </x:c>
      <x:c r="I20" s="30" t="str">
        <x:f>IF(COUNTA(A20:E20)=0,"",IF(OR(A20="",B20="",C20="",D20="",E20=""),"Angaben ergänzen",IF(D20&lt;=0,"Betrag &gt; 0 eingeben",IF(COUNTIFS(Forderungen!$A$9:$A$108,B20,Forderungen!$B$9:$B$108,"&lt;&gt;")=0,"ID ohne Forderung",IF(IFERROR(INDEX(Forderungen!$I$9:$I$108,MATCH(B20,Forderungen!$A$9:$A$108,0)),0)=0,"Stichtag fehlt",IF(A20&lt;IFERROR(INDEX(Forderungen!$I$9:$I$108,MATCH(B20,Forderungen!$A$9:$A$108,0)),0),"Vor Stichtag – nicht gezählt",IF(AND(E20="Gebucht",A20&gt;TODAY()),"Gebucht in Zukunft – prüfen","OK")))))))</x:f>
      </x:c>
    </x:row>
    <x:row r="21" ht="22" customHeight="1">
      <x:c r="A21" s="92"/>
      <x:c r="B21" s="38"/>
      <x:c r="C21" s="38"/>
      <x:c r="D21" s="96"/>
      <x:c r="E21" s="38"/>
      <x:c r="F21" s="38"/>
      <x:c r="G21" s="38"/>
      <x:c r="H21" s="100" t="str">
        <x:f>IF(COUNTA(A21:E21)=0,"",IF(AND(I21="OK",E21="Gebucht"),IF(OR(C21="Zahlung",C21="Korrektur -"),-D21,D21),0))</x:f>
      </x:c>
      <x:c r="I21" s="30" t="str">
        <x:f>IF(COUNTA(A21:E21)=0,"",IF(OR(A21="",B21="",C21="",D21="",E21=""),"Angaben ergänzen",IF(D21&lt;=0,"Betrag &gt; 0 eingeben",IF(COUNTIFS(Forderungen!$A$9:$A$108,B21,Forderungen!$B$9:$B$108,"&lt;&gt;")=0,"ID ohne Forderung",IF(IFERROR(INDEX(Forderungen!$I$9:$I$108,MATCH(B21,Forderungen!$A$9:$A$108,0)),0)=0,"Stichtag fehlt",IF(A21&lt;IFERROR(INDEX(Forderungen!$I$9:$I$108,MATCH(B21,Forderungen!$A$9:$A$108,0)),0),"Vor Stichtag – nicht gezählt",IF(AND(E21="Gebucht",A21&gt;TODAY()),"Gebucht in Zukunft – prüfen","OK")))))))</x:f>
      </x:c>
    </x:row>
    <x:row r="22" ht="22" customHeight="1">
      <x:c r="A22" s="92"/>
      <x:c r="B22" s="38"/>
      <x:c r="C22" s="38"/>
      <x:c r="D22" s="96"/>
      <x:c r="E22" s="38"/>
      <x:c r="F22" s="38"/>
      <x:c r="G22" s="38"/>
      <x:c r="H22" s="100" t="str">
        <x:f>IF(COUNTA(A22:E22)=0,"",IF(AND(I22="OK",E22="Gebucht"),IF(OR(C22="Zahlung",C22="Korrektur -"),-D22,D22),0))</x:f>
      </x:c>
      <x:c r="I22" s="30" t="str">
        <x:f>IF(COUNTA(A22:E22)=0,"",IF(OR(A22="",B22="",C22="",D22="",E22=""),"Angaben ergänzen",IF(D22&lt;=0,"Betrag &gt; 0 eingeben",IF(COUNTIFS(Forderungen!$A$9:$A$108,B22,Forderungen!$B$9:$B$108,"&lt;&gt;")=0,"ID ohne Forderung",IF(IFERROR(INDEX(Forderungen!$I$9:$I$108,MATCH(B22,Forderungen!$A$9:$A$108,0)),0)=0,"Stichtag fehlt",IF(A22&lt;IFERROR(INDEX(Forderungen!$I$9:$I$108,MATCH(B22,Forderungen!$A$9:$A$108,0)),0),"Vor Stichtag – nicht gezählt",IF(AND(E22="Gebucht",A22&gt;TODAY()),"Gebucht in Zukunft – prüfen","OK")))))))</x:f>
      </x:c>
    </x:row>
    <x:row r="23" ht="22" customHeight="1">
      <x:c r="A23" s="92"/>
      <x:c r="B23" s="38"/>
      <x:c r="C23" s="38"/>
      <x:c r="D23" s="96"/>
      <x:c r="E23" s="38"/>
      <x:c r="F23" s="38"/>
      <x:c r="G23" s="38"/>
      <x:c r="H23" s="100" t="str">
        <x:f>IF(COUNTA(A23:E23)=0,"",IF(AND(I23="OK",E23="Gebucht"),IF(OR(C23="Zahlung",C23="Korrektur -"),-D23,D23),0))</x:f>
      </x:c>
      <x:c r="I23" s="30" t="str">
        <x:f>IF(COUNTA(A23:E23)=0,"",IF(OR(A23="",B23="",C23="",D23="",E23=""),"Angaben ergänzen",IF(D23&lt;=0,"Betrag &gt; 0 eingeben",IF(COUNTIFS(Forderungen!$A$9:$A$108,B23,Forderungen!$B$9:$B$108,"&lt;&gt;")=0,"ID ohne Forderung",IF(IFERROR(INDEX(Forderungen!$I$9:$I$108,MATCH(B23,Forderungen!$A$9:$A$108,0)),0)=0,"Stichtag fehlt",IF(A23&lt;IFERROR(INDEX(Forderungen!$I$9:$I$108,MATCH(B23,Forderungen!$A$9:$A$108,0)),0),"Vor Stichtag – nicht gezählt",IF(AND(E23="Gebucht",A23&gt;TODAY()),"Gebucht in Zukunft – prüfen","OK")))))))</x:f>
      </x:c>
    </x:row>
    <x:row r="24" ht="22" customHeight="1">
      <x:c r="A24" s="92"/>
      <x:c r="B24" s="38"/>
      <x:c r="C24" s="38"/>
      <x:c r="D24" s="96"/>
      <x:c r="E24" s="38"/>
      <x:c r="F24" s="38"/>
      <x:c r="G24" s="38"/>
      <x:c r="H24" s="100" t="str">
        <x:f>IF(COUNTA(A24:E24)=0,"",IF(AND(I24="OK",E24="Gebucht"),IF(OR(C24="Zahlung",C24="Korrektur -"),-D24,D24),0))</x:f>
      </x:c>
      <x:c r="I24" s="30" t="str">
        <x:f>IF(COUNTA(A24:E24)=0,"",IF(OR(A24="",B24="",C24="",D24="",E24=""),"Angaben ergänzen",IF(D24&lt;=0,"Betrag &gt; 0 eingeben",IF(COUNTIFS(Forderungen!$A$9:$A$108,B24,Forderungen!$B$9:$B$108,"&lt;&gt;")=0,"ID ohne Forderung",IF(IFERROR(INDEX(Forderungen!$I$9:$I$108,MATCH(B24,Forderungen!$A$9:$A$108,0)),0)=0,"Stichtag fehlt",IF(A24&lt;IFERROR(INDEX(Forderungen!$I$9:$I$108,MATCH(B24,Forderungen!$A$9:$A$108,0)),0),"Vor Stichtag – nicht gezählt",IF(AND(E24="Gebucht",A24&gt;TODAY()),"Gebucht in Zukunft – prüfen","OK")))))))</x:f>
      </x:c>
    </x:row>
    <x:row r="25" ht="22" customHeight="1">
      <x:c r="A25" s="92"/>
      <x:c r="B25" s="38"/>
      <x:c r="C25" s="38"/>
      <x:c r="D25" s="96"/>
      <x:c r="E25" s="38"/>
      <x:c r="F25" s="38"/>
      <x:c r="G25" s="38"/>
      <x:c r="H25" s="100" t="str">
        <x:f>IF(COUNTA(A25:E25)=0,"",IF(AND(I25="OK",E25="Gebucht"),IF(OR(C25="Zahlung",C25="Korrektur -"),-D25,D25),0))</x:f>
      </x:c>
      <x:c r="I25" s="30" t="str">
        <x:f>IF(COUNTA(A25:E25)=0,"",IF(OR(A25="",B25="",C25="",D25="",E25=""),"Angaben ergänzen",IF(D25&lt;=0,"Betrag &gt; 0 eingeben",IF(COUNTIFS(Forderungen!$A$9:$A$108,B25,Forderungen!$B$9:$B$108,"&lt;&gt;")=0,"ID ohne Forderung",IF(IFERROR(INDEX(Forderungen!$I$9:$I$108,MATCH(B25,Forderungen!$A$9:$A$108,0)),0)=0,"Stichtag fehlt",IF(A25&lt;IFERROR(INDEX(Forderungen!$I$9:$I$108,MATCH(B25,Forderungen!$A$9:$A$108,0)),0),"Vor Stichtag – nicht gezählt",IF(AND(E25="Gebucht",A25&gt;TODAY()),"Gebucht in Zukunft – prüfen","OK")))))))</x:f>
      </x:c>
    </x:row>
    <x:row r="26" ht="22" customHeight="1">
      <x:c r="A26" s="92"/>
      <x:c r="B26" s="38"/>
      <x:c r="C26" s="38"/>
      <x:c r="D26" s="96"/>
      <x:c r="E26" s="38"/>
      <x:c r="F26" s="38"/>
      <x:c r="G26" s="38"/>
      <x:c r="H26" s="100" t="str">
        <x:f>IF(COUNTA(A26:E26)=0,"",IF(AND(I26="OK",E26="Gebucht"),IF(OR(C26="Zahlung",C26="Korrektur -"),-D26,D26),0))</x:f>
      </x:c>
      <x:c r="I26" s="30" t="str">
        <x:f>IF(COUNTA(A26:E26)=0,"",IF(OR(A26="",B26="",C26="",D26="",E26=""),"Angaben ergänzen",IF(D26&lt;=0,"Betrag &gt; 0 eingeben",IF(COUNTIFS(Forderungen!$A$9:$A$108,B26,Forderungen!$B$9:$B$108,"&lt;&gt;")=0,"ID ohne Forderung",IF(IFERROR(INDEX(Forderungen!$I$9:$I$108,MATCH(B26,Forderungen!$A$9:$A$108,0)),0)=0,"Stichtag fehlt",IF(A26&lt;IFERROR(INDEX(Forderungen!$I$9:$I$108,MATCH(B26,Forderungen!$A$9:$A$108,0)),0),"Vor Stichtag – nicht gezählt",IF(AND(E26="Gebucht",A26&gt;TODAY()),"Gebucht in Zukunft – prüfen","OK")))))))</x:f>
      </x:c>
    </x:row>
    <x:row r="27" ht="22" customHeight="1">
      <x:c r="A27" s="92"/>
      <x:c r="B27" s="38"/>
      <x:c r="C27" s="38"/>
      <x:c r="D27" s="96"/>
      <x:c r="E27" s="38"/>
      <x:c r="F27" s="38"/>
      <x:c r="G27" s="38"/>
      <x:c r="H27" s="100" t="str">
        <x:f>IF(COUNTA(A27:E27)=0,"",IF(AND(I27="OK",E27="Gebucht"),IF(OR(C27="Zahlung",C27="Korrektur -"),-D27,D27),0))</x:f>
      </x:c>
      <x:c r="I27" s="30" t="str">
        <x:f>IF(COUNTA(A27:E27)=0,"",IF(OR(A27="",B27="",C27="",D27="",E27=""),"Angaben ergänzen",IF(D27&lt;=0,"Betrag &gt; 0 eingeben",IF(COUNTIFS(Forderungen!$A$9:$A$108,B27,Forderungen!$B$9:$B$108,"&lt;&gt;")=0,"ID ohne Forderung",IF(IFERROR(INDEX(Forderungen!$I$9:$I$108,MATCH(B27,Forderungen!$A$9:$A$108,0)),0)=0,"Stichtag fehlt",IF(A27&lt;IFERROR(INDEX(Forderungen!$I$9:$I$108,MATCH(B27,Forderungen!$A$9:$A$108,0)),0),"Vor Stichtag – nicht gezählt",IF(AND(E27="Gebucht",A27&gt;TODAY()),"Gebucht in Zukunft – prüfen","OK")))))))</x:f>
      </x:c>
    </x:row>
    <x:row r="28" ht="22" customHeight="1">
      <x:c r="A28" s="92"/>
      <x:c r="B28" s="38"/>
      <x:c r="C28" s="38"/>
      <x:c r="D28" s="96"/>
      <x:c r="E28" s="38"/>
      <x:c r="F28" s="38"/>
      <x:c r="G28" s="38"/>
      <x:c r="H28" s="100" t="str">
        <x:f>IF(COUNTA(A28:E28)=0,"",IF(AND(I28="OK",E28="Gebucht"),IF(OR(C28="Zahlung",C28="Korrektur -"),-D28,D28),0))</x:f>
      </x:c>
      <x:c r="I28" s="30" t="str">
        <x:f>IF(COUNTA(A28:E28)=0,"",IF(OR(A28="",B28="",C28="",D28="",E28=""),"Angaben ergänzen",IF(D28&lt;=0,"Betrag &gt; 0 eingeben",IF(COUNTIFS(Forderungen!$A$9:$A$108,B28,Forderungen!$B$9:$B$108,"&lt;&gt;")=0,"ID ohne Forderung",IF(IFERROR(INDEX(Forderungen!$I$9:$I$108,MATCH(B28,Forderungen!$A$9:$A$108,0)),0)=0,"Stichtag fehlt",IF(A28&lt;IFERROR(INDEX(Forderungen!$I$9:$I$108,MATCH(B28,Forderungen!$A$9:$A$108,0)),0),"Vor Stichtag – nicht gezählt",IF(AND(E28="Gebucht",A28&gt;TODAY()),"Gebucht in Zukunft – prüfen","OK")))))))</x:f>
      </x:c>
    </x:row>
    <x:row r="29" ht="22" customHeight="1">
      <x:c r="A29" s="92"/>
      <x:c r="B29" s="38"/>
      <x:c r="C29" s="38"/>
      <x:c r="D29" s="96"/>
      <x:c r="E29" s="38"/>
      <x:c r="F29" s="38"/>
      <x:c r="G29" s="38"/>
      <x:c r="H29" s="100" t="str">
        <x:f>IF(COUNTA(A29:E29)=0,"",IF(AND(I29="OK",E29="Gebucht"),IF(OR(C29="Zahlung",C29="Korrektur -"),-D29,D29),0))</x:f>
      </x:c>
      <x:c r="I29" s="30" t="str">
        <x:f>IF(COUNTA(A29:E29)=0,"",IF(OR(A29="",B29="",C29="",D29="",E29=""),"Angaben ergänzen",IF(D29&lt;=0,"Betrag &gt; 0 eingeben",IF(COUNTIFS(Forderungen!$A$9:$A$108,B29,Forderungen!$B$9:$B$108,"&lt;&gt;")=0,"ID ohne Forderung",IF(IFERROR(INDEX(Forderungen!$I$9:$I$108,MATCH(B29,Forderungen!$A$9:$A$108,0)),0)=0,"Stichtag fehlt",IF(A29&lt;IFERROR(INDEX(Forderungen!$I$9:$I$108,MATCH(B29,Forderungen!$A$9:$A$108,0)),0),"Vor Stichtag – nicht gezählt",IF(AND(E29="Gebucht",A29&gt;TODAY()),"Gebucht in Zukunft – prüfen","OK")))))))</x:f>
      </x:c>
    </x:row>
    <x:row r="30" ht="22" customHeight="1">
      <x:c r="A30" s="92"/>
      <x:c r="B30" s="38"/>
      <x:c r="C30" s="38"/>
      <x:c r="D30" s="96"/>
      <x:c r="E30" s="38"/>
      <x:c r="F30" s="38"/>
      <x:c r="G30" s="38"/>
      <x:c r="H30" s="100" t="str">
        <x:f>IF(COUNTA(A30:E30)=0,"",IF(AND(I30="OK",E30="Gebucht"),IF(OR(C30="Zahlung",C30="Korrektur -"),-D30,D30),0))</x:f>
      </x:c>
      <x:c r="I30" s="30" t="str">
        <x:f>IF(COUNTA(A30:E30)=0,"",IF(OR(A30="",B30="",C30="",D30="",E30=""),"Angaben ergänzen",IF(D30&lt;=0,"Betrag &gt; 0 eingeben",IF(COUNTIFS(Forderungen!$A$9:$A$108,B30,Forderungen!$B$9:$B$108,"&lt;&gt;")=0,"ID ohne Forderung",IF(IFERROR(INDEX(Forderungen!$I$9:$I$108,MATCH(B30,Forderungen!$A$9:$A$108,0)),0)=0,"Stichtag fehlt",IF(A30&lt;IFERROR(INDEX(Forderungen!$I$9:$I$108,MATCH(B30,Forderungen!$A$9:$A$108,0)),0),"Vor Stichtag – nicht gezählt",IF(AND(E30="Gebucht",A30&gt;TODAY()),"Gebucht in Zukunft – prüfen","OK")))))))</x:f>
      </x:c>
    </x:row>
    <x:row r="31" ht="22" customHeight="1">
      <x:c r="A31" s="92"/>
      <x:c r="B31" s="38"/>
      <x:c r="C31" s="38"/>
      <x:c r="D31" s="96"/>
      <x:c r="E31" s="38"/>
      <x:c r="F31" s="38"/>
      <x:c r="G31" s="38"/>
      <x:c r="H31" s="100" t="str">
        <x:f>IF(COUNTA(A31:E31)=0,"",IF(AND(I31="OK",E31="Gebucht"),IF(OR(C31="Zahlung",C31="Korrektur -"),-D31,D31),0))</x:f>
      </x:c>
      <x:c r="I31" s="30" t="str">
        <x:f>IF(COUNTA(A31:E31)=0,"",IF(OR(A31="",B31="",C31="",D31="",E31=""),"Angaben ergänzen",IF(D31&lt;=0,"Betrag &gt; 0 eingeben",IF(COUNTIFS(Forderungen!$A$9:$A$108,B31,Forderungen!$B$9:$B$108,"&lt;&gt;")=0,"ID ohne Forderung",IF(IFERROR(INDEX(Forderungen!$I$9:$I$108,MATCH(B31,Forderungen!$A$9:$A$108,0)),0)=0,"Stichtag fehlt",IF(A31&lt;IFERROR(INDEX(Forderungen!$I$9:$I$108,MATCH(B31,Forderungen!$A$9:$A$108,0)),0),"Vor Stichtag – nicht gezählt",IF(AND(E31="Gebucht",A31&gt;TODAY()),"Gebucht in Zukunft – prüfen","OK")))))))</x:f>
      </x:c>
    </x:row>
    <x:row r="32" ht="22" customHeight="1">
      <x:c r="A32" s="92"/>
      <x:c r="B32" s="38"/>
      <x:c r="C32" s="38"/>
      <x:c r="D32" s="96"/>
      <x:c r="E32" s="38"/>
      <x:c r="F32" s="38"/>
      <x:c r="G32" s="38"/>
      <x:c r="H32" s="100" t="str">
        <x:f>IF(COUNTA(A32:E32)=0,"",IF(AND(I32="OK",E32="Gebucht"),IF(OR(C32="Zahlung",C32="Korrektur -"),-D32,D32),0))</x:f>
      </x:c>
      <x:c r="I32" s="30" t="str">
        <x:f>IF(COUNTA(A32:E32)=0,"",IF(OR(A32="",B32="",C32="",D32="",E32=""),"Angaben ergänzen",IF(D32&lt;=0,"Betrag &gt; 0 eingeben",IF(COUNTIFS(Forderungen!$A$9:$A$108,B32,Forderungen!$B$9:$B$108,"&lt;&gt;")=0,"ID ohne Forderung",IF(IFERROR(INDEX(Forderungen!$I$9:$I$108,MATCH(B32,Forderungen!$A$9:$A$108,0)),0)=0,"Stichtag fehlt",IF(A32&lt;IFERROR(INDEX(Forderungen!$I$9:$I$108,MATCH(B32,Forderungen!$A$9:$A$108,0)),0),"Vor Stichtag – nicht gezählt",IF(AND(E32="Gebucht",A32&gt;TODAY()),"Gebucht in Zukunft – prüfen","OK")))))))</x:f>
      </x:c>
    </x:row>
    <x:row r="33" ht="22" customHeight="1">
      <x:c r="A33" s="92"/>
      <x:c r="B33" s="38"/>
      <x:c r="C33" s="38"/>
      <x:c r="D33" s="96"/>
      <x:c r="E33" s="38"/>
      <x:c r="F33" s="38"/>
      <x:c r="G33" s="38"/>
      <x:c r="H33" s="100" t="str">
        <x:f>IF(COUNTA(A33:E33)=0,"",IF(AND(I33="OK",E33="Gebucht"),IF(OR(C33="Zahlung",C33="Korrektur -"),-D33,D33),0))</x:f>
      </x:c>
      <x:c r="I33" s="30" t="str">
        <x:f>IF(COUNTA(A33:E33)=0,"",IF(OR(A33="",B33="",C33="",D33="",E33=""),"Angaben ergänzen",IF(D33&lt;=0,"Betrag &gt; 0 eingeben",IF(COUNTIFS(Forderungen!$A$9:$A$108,B33,Forderungen!$B$9:$B$108,"&lt;&gt;")=0,"ID ohne Forderung",IF(IFERROR(INDEX(Forderungen!$I$9:$I$108,MATCH(B33,Forderungen!$A$9:$A$108,0)),0)=0,"Stichtag fehlt",IF(A33&lt;IFERROR(INDEX(Forderungen!$I$9:$I$108,MATCH(B33,Forderungen!$A$9:$A$108,0)),0),"Vor Stichtag – nicht gezählt",IF(AND(E33="Gebucht",A33&gt;TODAY()),"Gebucht in Zukunft – prüfen","OK")))))))</x:f>
      </x:c>
    </x:row>
    <x:row r="34" ht="22" customHeight="1">
      <x:c r="A34" s="92"/>
      <x:c r="B34" s="38"/>
      <x:c r="C34" s="38"/>
      <x:c r="D34" s="96"/>
      <x:c r="E34" s="38"/>
      <x:c r="F34" s="38"/>
      <x:c r="G34" s="38"/>
      <x:c r="H34" s="100" t="str">
        <x:f>IF(COUNTA(A34:E34)=0,"",IF(AND(I34="OK",E34="Gebucht"),IF(OR(C34="Zahlung",C34="Korrektur -"),-D34,D34),0))</x:f>
      </x:c>
      <x:c r="I34" s="30" t="str">
        <x:f>IF(COUNTA(A34:E34)=0,"",IF(OR(A34="",B34="",C34="",D34="",E34=""),"Angaben ergänzen",IF(D34&lt;=0,"Betrag &gt; 0 eingeben",IF(COUNTIFS(Forderungen!$A$9:$A$108,B34,Forderungen!$B$9:$B$108,"&lt;&gt;")=0,"ID ohne Forderung",IF(IFERROR(INDEX(Forderungen!$I$9:$I$108,MATCH(B34,Forderungen!$A$9:$A$108,0)),0)=0,"Stichtag fehlt",IF(A34&lt;IFERROR(INDEX(Forderungen!$I$9:$I$108,MATCH(B34,Forderungen!$A$9:$A$108,0)),0),"Vor Stichtag – nicht gezählt",IF(AND(E34="Gebucht",A34&gt;TODAY()),"Gebucht in Zukunft – prüfen","OK")))))))</x:f>
      </x:c>
    </x:row>
    <x:row r="35" ht="22" customHeight="1">
      <x:c r="A35" s="92"/>
      <x:c r="B35" s="38"/>
      <x:c r="C35" s="38"/>
      <x:c r="D35" s="96"/>
      <x:c r="E35" s="38"/>
      <x:c r="F35" s="38"/>
      <x:c r="G35" s="38"/>
      <x:c r="H35" s="100" t="str">
        <x:f>IF(COUNTA(A35:E35)=0,"",IF(AND(I35="OK",E35="Gebucht"),IF(OR(C35="Zahlung",C35="Korrektur -"),-D35,D35),0))</x:f>
      </x:c>
      <x:c r="I35" s="30" t="str">
        <x:f>IF(COUNTA(A35:E35)=0,"",IF(OR(A35="",B35="",C35="",D35="",E35=""),"Angaben ergänzen",IF(D35&lt;=0,"Betrag &gt; 0 eingeben",IF(COUNTIFS(Forderungen!$A$9:$A$108,B35,Forderungen!$B$9:$B$108,"&lt;&gt;")=0,"ID ohne Forderung",IF(IFERROR(INDEX(Forderungen!$I$9:$I$108,MATCH(B35,Forderungen!$A$9:$A$108,0)),0)=0,"Stichtag fehlt",IF(A35&lt;IFERROR(INDEX(Forderungen!$I$9:$I$108,MATCH(B35,Forderungen!$A$9:$A$108,0)),0),"Vor Stichtag – nicht gezählt",IF(AND(E35="Gebucht",A35&gt;TODAY()),"Gebucht in Zukunft – prüfen","OK")))))))</x:f>
      </x:c>
    </x:row>
    <x:row r="36" ht="22" customHeight="1">
      <x:c r="A36" s="92"/>
      <x:c r="B36" s="38"/>
      <x:c r="C36" s="38"/>
      <x:c r="D36" s="96"/>
      <x:c r="E36" s="38"/>
      <x:c r="F36" s="38"/>
      <x:c r="G36" s="38"/>
      <x:c r="H36" s="100" t="str">
        <x:f>IF(COUNTA(A36:E36)=0,"",IF(AND(I36="OK",E36="Gebucht"),IF(OR(C36="Zahlung",C36="Korrektur -"),-D36,D36),0))</x:f>
      </x:c>
      <x:c r="I36" s="30" t="str">
        <x:f>IF(COUNTA(A36:E36)=0,"",IF(OR(A36="",B36="",C36="",D36="",E36=""),"Angaben ergänzen",IF(D36&lt;=0,"Betrag &gt; 0 eingeben",IF(COUNTIFS(Forderungen!$A$9:$A$108,B36,Forderungen!$B$9:$B$108,"&lt;&gt;")=0,"ID ohne Forderung",IF(IFERROR(INDEX(Forderungen!$I$9:$I$108,MATCH(B36,Forderungen!$A$9:$A$108,0)),0)=0,"Stichtag fehlt",IF(A36&lt;IFERROR(INDEX(Forderungen!$I$9:$I$108,MATCH(B36,Forderungen!$A$9:$A$108,0)),0),"Vor Stichtag – nicht gezählt",IF(AND(E36="Gebucht",A36&gt;TODAY()),"Gebucht in Zukunft – prüfen","OK")))))))</x:f>
      </x:c>
    </x:row>
    <x:row r="37" ht="22" customHeight="1">
      <x:c r="A37" s="92"/>
      <x:c r="B37" s="38"/>
      <x:c r="C37" s="38"/>
      <x:c r="D37" s="96"/>
      <x:c r="E37" s="38"/>
      <x:c r="F37" s="38"/>
      <x:c r="G37" s="38"/>
      <x:c r="H37" s="100" t="str">
        <x:f>IF(COUNTA(A37:E37)=0,"",IF(AND(I37="OK",E37="Gebucht"),IF(OR(C37="Zahlung",C37="Korrektur -"),-D37,D37),0))</x:f>
      </x:c>
      <x:c r="I37" s="30" t="str">
        <x:f>IF(COUNTA(A37:E37)=0,"",IF(OR(A37="",B37="",C37="",D37="",E37=""),"Angaben ergänzen",IF(D37&lt;=0,"Betrag &gt; 0 eingeben",IF(COUNTIFS(Forderungen!$A$9:$A$108,B37,Forderungen!$B$9:$B$108,"&lt;&gt;")=0,"ID ohne Forderung",IF(IFERROR(INDEX(Forderungen!$I$9:$I$108,MATCH(B37,Forderungen!$A$9:$A$108,0)),0)=0,"Stichtag fehlt",IF(A37&lt;IFERROR(INDEX(Forderungen!$I$9:$I$108,MATCH(B37,Forderungen!$A$9:$A$108,0)),0),"Vor Stichtag – nicht gezählt",IF(AND(E37="Gebucht",A37&gt;TODAY()),"Gebucht in Zukunft – prüfen","OK")))))))</x:f>
      </x:c>
    </x:row>
    <x:row r="38" ht="22" customHeight="1">
      <x:c r="A38" s="92"/>
      <x:c r="B38" s="38"/>
      <x:c r="C38" s="38"/>
      <x:c r="D38" s="96"/>
      <x:c r="E38" s="38"/>
      <x:c r="F38" s="38"/>
      <x:c r="G38" s="38"/>
      <x:c r="H38" s="100" t="str">
        <x:f>IF(COUNTA(A38:E38)=0,"",IF(AND(I38="OK",E38="Gebucht"),IF(OR(C38="Zahlung",C38="Korrektur -"),-D38,D38),0))</x:f>
      </x:c>
      <x:c r="I38" s="30" t="str">
        <x:f>IF(COUNTA(A38:E38)=0,"",IF(OR(A38="",B38="",C38="",D38="",E38=""),"Angaben ergänzen",IF(D38&lt;=0,"Betrag &gt; 0 eingeben",IF(COUNTIFS(Forderungen!$A$9:$A$108,B38,Forderungen!$B$9:$B$108,"&lt;&gt;")=0,"ID ohne Forderung",IF(IFERROR(INDEX(Forderungen!$I$9:$I$108,MATCH(B38,Forderungen!$A$9:$A$108,0)),0)=0,"Stichtag fehlt",IF(A38&lt;IFERROR(INDEX(Forderungen!$I$9:$I$108,MATCH(B38,Forderungen!$A$9:$A$108,0)),0),"Vor Stichtag – nicht gezählt",IF(AND(E38="Gebucht",A38&gt;TODAY()),"Gebucht in Zukunft – prüfen","OK")))))))</x:f>
      </x:c>
    </x:row>
    <x:row r="39" ht="22" customHeight="1">
      <x:c r="A39" s="92"/>
      <x:c r="B39" s="38"/>
      <x:c r="C39" s="38"/>
      <x:c r="D39" s="96"/>
      <x:c r="E39" s="38"/>
      <x:c r="F39" s="38"/>
      <x:c r="G39" s="38"/>
      <x:c r="H39" s="100" t="str">
        <x:f>IF(COUNTA(A39:E39)=0,"",IF(AND(I39="OK",E39="Gebucht"),IF(OR(C39="Zahlung",C39="Korrektur -"),-D39,D39),0))</x:f>
      </x:c>
      <x:c r="I39" s="30" t="str">
        <x:f>IF(COUNTA(A39:E39)=0,"",IF(OR(A39="",B39="",C39="",D39="",E39=""),"Angaben ergänzen",IF(D39&lt;=0,"Betrag &gt; 0 eingeben",IF(COUNTIFS(Forderungen!$A$9:$A$108,B39,Forderungen!$B$9:$B$108,"&lt;&gt;")=0,"ID ohne Forderung",IF(IFERROR(INDEX(Forderungen!$I$9:$I$108,MATCH(B39,Forderungen!$A$9:$A$108,0)),0)=0,"Stichtag fehlt",IF(A39&lt;IFERROR(INDEX(Forderungen!$I$9:$I$108,MATCH(B39,Forderungen!$A$9:$A$108,0)),0),"Vor Stichtag – nicht gezählt",IF(AND(E39="Gebucht",A39&gt;TODAY()),"Gebucht in Zukunft – prüfen","OK")))))))</x:f>
      </x:c>
    </x:row>
    <x:row r="40" ht="22" customHeight="1">
      <x:c r="A40" s="92"/>
      <x:c r="B40" s="38"/>
      <x:c r="C40" s="38"/>
      <x:c r="D40" s="96"/>
      <x:c r="E40" s="38"/>
      <x:c r="F40" s="38"/>
      <x:c r="G40" s="38"/>
      <x:c r="H40" s="100" t="str">
        <x:f>IF(COUNTA(A40:E40)=0,"",IF(AND(I40="OK",E40="Gebucht"),IF(OR(C40="Zahlung",C40="Korrektur -"),-D40,D40),0))</x:f>
      </x:c>
      <x:c r="I40" s="30" t="str">
        <x:f>IF(COUNTA(A40:E40)=0,"",IF(OR(A40="",B40="",C40="",D40="",E40=""),"Angaben ergänzen",IF(D40&lt;=0,"Betrag &gt; 0 eingeben",IF(COUNTIFS(Forderungen!$A$9:$A$108,B40,Forderungen!$B$9:$B$108,"&lt;&gt;")=0,"ID ohne Forderung",IF(IFERROR(INDEX(Forderungen!$I$9:$I$108,MATCH(B40,Forderungen!$A$9:$A$108,0)),0)=0,"Stichtag fehlt",IF(A40&lt;IFERROR(INDEX(Forderungen!$I$9:$I$108,MATCH(B40,Forderungen!$A$9:$A$108,0)),0),"Vor Stichtag – nicht gezählt",IF(AND(E40="Gebucht",A40&gt;TODAY()),"Gebucht in Zukunft – prüfen","OK")))))))</x:f>
      </x:c>
    </x:row>
    <x:row r="41" ht="22" customHeight="1">
      <x:c r="A41" s="92"/>
      <x:c r="B41" s="38"/>
      <x:c r="C41" s="38"/>
      <x:c r="D41" s="96"/>
      <x:c r="E41" s="38"/>
      <x:c r="F41" s="38"/>
      <x:c r="G41" s="38"/>
      <x:c r="H41" s="100" t="str">
        <x:f>IF(COUNTA(A41:E41)=0,"",IF(AND(I41="OK",E41="Gebucht"),IF(OR(C41="Zahlung",C41="Korrektur -"),-D41,D41),0))</x:f>
      </x:c>
      <x:c r="I41" s="30" t="str">
        <x:f>IF(COUNTA(A41:E41)=0,"",IF(OR(A41="",B41="",C41="",D41="",E41=""),"Angaben ergänzen",IF(D41&lt;=0,"Betrag &gt; 0 eingeben",IF(COUNTIFS(Forderungen!$A$9:$A$108,B41,Forderungen!$B$9:$B$108,"&lt;&gt;")=0,"ID ohne Forderung",IF(IFERROR(INDEX(Forderungen!$I$9:$I$108,MATCH(B41,Forderungen!$A$9:$A$108,0)),0)=0,"Stichtag fehlt",IF(A41&lt;IFERROR(INDEX(Forderungen!$I$9:$I$108,MATCH(B41,Forderungen!$A$9:$A$108,0)),0),"Vor Stichtag – nicht gezählt",IF(AND(E41="Gebucht",A41&gt;TODAY()),"Gebucht in Zukunft – prüfen","OK")))))))</x:f>
      </x:c>
    </x:row>
    <x:row r="42" ht="22" customHeight="1">
      <x:c r="A42" s="92"/>
      <x:c r="B42" s="38"/>
      <x:c r="C42" s="38"/>
      <x:c r="D42" s="96"/>
      <x:c r="E42" s="38"/>
      <x:c r="F42" s="38"/>
      <x:c r="G42" s="38"/>
      <x:c r="H42" s="100" t="str">
        <x:f>IF(COUNTA(A42:E42)=0,"",IF(AND(I42="OK",E42="Gebucht"),IF(OR(C42="Zahlung",C42="Korrektur -"),-D42,D42),0))</x:f>
      </x:c>
      <x:c r="I42" s="30" t="str">
        <x:f>IF(COUNTA(A42:E42)=0,"",IF(OR(A42="",B42="",C42="",D42="",E42=""),"Angaben ergänzen",IF(D42&lt;=0,"Betrag &gt; 0 eingeben",IF(COUNTIFS(Forderungen!$A$9:$A$108,B42,Forderungen!$B$9:$B$108,"&lt;&gt;")=0,"ID ohne Forderung",IF(IFERROR(INDEX(Forderungen!$I$9:$I$108,MATCH(B42,Forderungen!$A$9:$A$108,0)),0)=0,"Stichtag fehlt",IF(A42&lt;IFERROR(INDEX(Forderungen!$I$9:$I$108,MATCH(B42,Forderungen!$A$9:$A$108,0)),0),"Vor Stichtag – nicht gezählt",IF(AND(E42="Gebucht",A42&gt;TODAY()),"Gebucht in Zukunft – prüfen","OK")))))))</x:f>
      </x:c>
    </x:row>
    <x:row r="43" ht="22" customHeight="1">
      <x:c r="A43" s="92"/>
      <x:c r="B43" s="38"/>
      <x:c r="C43" s="38"/>
      <x:c r="D43" s="96"/>
      <x:c r="E43" s="38"/>
      <x:c r="F43" s="38"/>
      <x:c r="G43" s="38"/>
      <x:c r="H43" s="100" t="str">
        <x:f>IF(COUNTA(A43:E43)=0,"",IF(AND(I43="OK",E43="Gebucht"),IF(OR(C43="Zahlung",C43="Korrektur -"),-D43,D43),0))</x:f>
      </x:c>
      <x:c r="I43" s="30" t="str">
        <x:f>IF(COUNTA(A43:E43)=0,"",IF(OR(A43="",B43="",C43="",D43="",E43=""),"Angaben ergänzen",IF(D43&lt;=0,"Betrag &gt; 0 eingeben",IF(COUNTIFS(Forderungen!$A$9:$A$108,B43,Forderungen!$B$9:$B$108,"&lt;&gt;")=0,"ID ohne Forderung",IF(IFERROR(INDEX(Forderungen!$I$9:$I$108,MATCH(B43,Forderungen!$A$9:$A$108,0)),0)=0,"Stichtag fehlt",IF(A43&lt;IFERROR(INDEX(Forderungen!$I$9:$I$108,MATCH(B43,Forderungen!$A$9:$A$108,0)),0),"Vor Stichtag – nicht gezählt",IF(AND(E43="Gebucht",A43&gt;TODAY()),"Gebucht in Zukunft – prüfen","OK")))))))</x:f>
      </x:c>
    </x:row>
    <x:row r="44" ht="22" customHeight="1">
      <x:c r="A44" s="92"/>
      <x:c r="B44" s="38"/>
      <x:c r="C44" s="38"/>
      <x:c r="D44" s="96"/>
      <x:c r="E44" s="38"/>
      <x:c r="F44" s="38"/>
      <x:c r="G44" s="38"/>
      <x:c r="H44" s="100" t="str">
        <x:f>IF(COUNTA(A44:E44)=0,"",IF(AND(I44="OK",E44="Gebucht"),IF(OR(C44="Zahlung",C44="Korrektur -"),-D44,D44),0))</x:f>
      </x:c>
      <x:c r="I44" s="30" t="str">
        <x:f>IF(COUNTA(A44:E44)=0,"",IF(OR(A44="",B44="",C44="",D44="",E44=""),"Angaben ergänzen",IF(D44&lt;=0,"Betrag &gt; 0 eingeben",IF(COUNTIFS(Forderungen!$A$9:$A$108,B44,Forderungen!$B$9:$B$108,"&lt;&gt;")=0,"ID ohne Forderung",IF(IFERROR(INDEX(Forderungen!$I$9:$I$108,MATCH(B44,Forderungen!$A$9:$A$108,0)),0)=0,"Stichtag fehlt",IF(A44&lt;IFERROR(INDEX(Forderungen!$I$9:$I$108,MATCH(B44,Forderungen!$A$9:$A$108,0)),0),"Vor Stichtag – nicht gezählt",IF(AND(E44="Gebucht",A44&gt;TODAY()),"Gebucht in Zukunft – prüfen","OK")))))))</x:f>
      </x:c>
    </x:row>
    <x:row r="45" ht="22" customHeight="1">
      <x:c r="A45" s="92"/>
      <x:c r="B45" s="38"/>
      <x:c r="C45" s="38"/>
      <x:c r="D45" s="96"/>
      <x:c r="E45" s="38"/>
      <x:c r="F45" s="38"/>
      <x:c r="G45" s="38"/>
      <x:c r="H45" s="100" t="str">
        <x:f>IF(COUNTA(A45:E45)=0,"",IF(AND(I45="OK",E45="Gebucht"),IF(OR(C45="Zahlung",C45="Korrektur -"),-D45,D45),0))</x:f>
      </x:c>
      <x:c r="I45" s="30" t="str">
        <x:f>IF(COUNTA(A45:E45)=0,"",IF(OR(A45="",B45="",C45="",D45="",E45=""),"Angaben ergänzen",IF(D45&lt;=0,"Betrag &gt; 0 eingeben",IF(COUNTIFS(Forderungen!$A$9:$A$108,B45,Forderungen!$B$9:$B$108,"&lt;&gt;")=0,"ID ohne Forderung",IF(IFERROR(INDEX(Forderungen!$I$9:$I$108,MATCH(B45,Forderungen!$A$9:$A$108,0)),0)=0,"Stichtag fehlt",IF(A45&lt;IFERROR(INDEX(Forderungen!$I$9:$I$108,MATCH(B45,Forderungen!$A$9:$A$108,0)),0),"Vor Stichtag – nicht gezählt",IF(AND(E45="Gebucht",A45&gt;TODAY()),"Gebucht in Zukunft – prüfen","OK")))))))</x:f>
      </x:c>
    </x:row>
    <x:row r="46" ht="22" customHeight="1">
      <x:c r="A46" s="92"/>
      <x:c r="B46" s="38"/>
      <x:c r="C46" s="38"/>
      <x:c r="D46" s="96"/>
      <x:c r="E46" s="38"/>
      <x:c r="F46" s="38"/>
      <x:c r="G46" s="38"/>
      <x:c r="H46" s="100" t="str">
        <x:f>IF(COUNTA(A46:E46)=0,"",IF(AND(I46="OK",E46="Gebucht"),IF(OR(C46="Zahlung",C46="Korrektur -"),-D46,D46),0))</x:f>
      </x:c>
      <x:c r="I46" s="30" t="str">
        <x:f>IF(COUNTA(A46:E46)=0,"",IF(OR(A46="",B46="",C46="",D46="",E46=""),"Angaben ergänzen",IF(D46&lt;=0,"Betrag &gt; 0 eingeben",IF(COUNTIFS(Forderungen!$A$9:$A$108,B46,Forderungen!$B$9:$B$108,"&lt;&gt;")=0,"ID ohne Forderung",IF(IFERROR(INDEX(Forderungen!$I$9:$I$108,MATCH(B46,Forderungen!$A$9:$A$108,0)),0)=0,"Stichtag fehlt",IF(A46&lt;IFERROR(INDEX(Forderungen!$I$9:$I$108,MATCH(B46,Forderungen!$A$9:$A$108,0)),0),"Vor Stichtag – nicht gezählt",IF(AND(E46="Gebucht",A46&gt;TODAY()),"Gebucht in Zukunft – prüfen","OK")))))))</x:f>
      </x:c>
    </x:row>
    <x:row r="47" ht="22" customHeight="1">
      <x:c r="A47" s="92"/>
      <x:c r="B47" s="38"/>
      <x:c r="C47" s="38"/>
      <x:c r="D47" s="96"/>
      <x:c r="E47" s="38"/>
      <x:c r="F47" s="38"/>
      <x:c r="G47" s="38"/>
      <x:c r="H47" s="100" t="str">
        <x:f>IF(COUNTA(A47:E47)=0,"",IF(AND(I47="OK",E47="Gebucht"),IF(OR(C47="Zahlung",C47="Korrektur -"),-D47,D47),0))</x:f>
      </x:c>
      <x:c r="I47" s="30" t="str">
        <x:f>IF(COUNTA(A47:E47)=0,"",IF(OR(A47="",B47="",C47="",D47="",E47=""),"Angaben ergänzen",IF(D47&lt;=0,"Betrag &gt; 0 eingeben",IF(COUNTIFS(Forderungen!$A$9:$A$108,B47,Forderungen!$B$9:$B$108,"&lt;&gt;")=0,"ID ohne Forderung",IF(IFERROR(INDEX(Forderungen!$I$9:$I$108,MATCH(B47,Forderungen!$A$9:$A$108,0)),0)=0,"Stichtag fehlt",IF(A47&lt;IFERROR(INDEX(Forderungen!$I$9:$I$108,MATCH(B47,Forderungen!$A$9:$A$108,0)),0),"Vor Stichtag – nicht gezählt",IF(AND(E47="Gebucht",A47&gt;TODAY()),"Gebucht in Zukunft – prüfen","OK")))))))</x:f>
      </x:c>
    </x:row>
    <x:row r="48" ht="22" customHeight="1">
      <x:c r="A48" s="92"/>
      <x:c r="B48" s="38"/>
      <x:c r="C48" s="38"/>
      <x:c r="D48" s="96"/>
      <x:c r="E48" s="38"/>
      <x:c r="F48" s="38"/>
      <x:c r="G48" s="38"/>
      <x:c r="H48" s="100" t="str">
        <x:f>IF(COUNTA(A48:E48)=0,"",IF(AND(I48="OK",E48="Gebucht"),IF(OR(C48="Zahlung",C48="Korrektur -"),-D48,D48),0))</x:f>
      </x:c>
      <x:c r="I48" s="30" t="str">
        <x:f>IF(COUNTA(A48:E48)=0,"",IF(OR(A48="",B48="",C48="",D48="",E48=""),"Angaben ergänzen",IF(D48&lt;=0,"Betrag &gt; 0 eingeben",IF(COUNTIFS(Forderungen!$A$9:$A$108,B48,Forderungen!$B$9:$B$108,"&lt;&gt;")=0,"ID ohne Forderung",IF(IFERROR(INDEX(Forderungen!$I$9:$I$108,MATCH(B48,Forderungen!$A$9:$A$108,0)),0)=0,"Stichtag fehlt",IF(A48&lt;IFERROR(INDEX(Forderungen!$I$9:$I$108,MATCH(B48,Forderungen!$A$9:$A$108,0)),0),"Vor Stichtag – nicht gezählt",IF(AND(E48="Gebucht",A48&gt;TODAY()),"Gebucht in Zukunft – prüfen","OK")))))))</x:f>
      </x:c>
    </x:row>
    <x:row r="49" ht="22" customHeight="1">
      <x:c r="A49" s="92"/>
      <x:c r="B49" s="38"/>
      <x:c r="C49" s="38"/>
      <x:c r="D49" s="96"/>
      <x:c r="E49" s="38"/>
      <x:c r="F49" s="38"/>
      <x:c r="G49" s="38"/>
      <x:c r="H49" s="100" t="str">
        <x:f>IF(COUNTA(A49:E49)=0,"",IF(AND(I49="OK",E49="Gebucht"),IF(OR(C49="Zahlung",C49="Korrektur -"),-D49,D49),0))</x:f>
      </x:c>
      <x:c r="I49" s="30" t="str">
        <x:f>IF(COUNTA(A49:E49)=0,"",IF(OR(A49="",B49="",C49="",D49="",E49=""),"Angaben ergänzen",IF(D49&lt;=0,"Betrag &gt; 0 eingeben",IF(COUNTIFS(Forderungen!$A$9:$A$108,B49,Forderungen!$B$9:$B$108,"&lt;&gt;")=0,"ID ohne Forderung",IF(IFERROR(INDEX(Forderungen!$I$9:$I$108,MATCH(B49,Forderungen!$A$9:$A$108,0)),0)=0,"Stichtag fehlt",IF(A49&lt;IFERROR(INDEX(Forderungen!$I$9:$I$108,MATCH(B49,Forderungen!$A$9:$A$108,0)),0),"Vor Stichtag – nicht gezählt",IF(AND(E49="Gebucht",A49&gt;TODAY()),"Gebucht in Zukunft – prüfen","OK")))))))</x:f>
      </x:c>
    </x:row>
    <x:row r="50" ht="22" customHeight="1">
      <x:c r="A50" s="92"/>
      <x:c r="B50" s="38"/>
      <x:c r="C50" s="38"/>
      <x:c r="D50" s="96"/>
      <x:c r="E50" s="38"/>
      <x:c r="F50" s="38"/>
      <x:c r="G50" s="38"/>
      <x:c r="H50" s="100" t="str">
        <x:f>IF(COUNTA(A50:E50)=0,"",IF(AND(I50="OK",E50="Gebucht"),IF(OR(C50="Zahlung",C50="Korrektur -"),-D50,D50),0))</x:f>
      </x:c>
      <x:c r="I50" s="30" t="str">
        <x:f>IF(COUNTA(A50:E50)=0,"",IF(OR(A50="",B50="",C50="",D50="",E50=""),"Angaben ergänzen",IF(D50&lt;=0,"Betrag &gt; 0 eingeben",IF(COUNTIFS(Forderungen!$A$9:$A$108,B50,Forderungen!$B$9:$B$108,"&lt;&gt;")=0,"ID ohne Forderung",IF(IFERROR(INDEX(Forderungen!$I$9:$I$108,MATCH(B50,Forderungen!$A$9:$A$108,0)),0)=0,"Stichtag fehlt",IF(A50&lt;IFERROR(INDEX(Forderungen!$I$9:$I$108,MATCH(B50,Forderungen!$A$9:$A$108,0)),0),"Vor Stichtag – nicht gezählt",IF(AND(E50="Gebucht",A50&gt;TODAY()),"Gebucht in Zukunft – prüfen","OK")))))))</x:f>
      </x:c>
    </x:row>
    <x:row r="51" ht="22" customHeight="1">
      <x:c r="A51" s="92"/>
      <x:c r="B51" s="38"/>
      <x:c r="C51" s="38"/>
      <x:c r="D51" s="96"/>
      <x:c r="E51" s="38"/>
      <x:c r="F51" s="38"/>
      <x:c r="G51" s="38"/>
      <x:c r="H51" s="100" t="str">
        <x:f>IF(COUNTA(A51:E51)=0,"",IF(AND(I51="OK",E51="Gebucht"),IF(OR(C51="Zahlung",C51="Korrektur -"),-D51,D51),0))</x:f>
      </x:c>
      <x:c r="I51" s="30" t="str">
        <x:f>IF(COUNTA(A51:E51)=0,"",IF(OR(A51="",B51="",C51="",D51="",E51=""),"Angaben ergänzen",IF(D51&lt;=0,"Betrag &gt; 0 eingeben",IF(COUNTIFS(Forderungen!$A$9:$A$108,B51,Forderungen!$B$9:$B$108,"&lt;&gt;")=0,"ID ohne Forderung",IF(IFERROR(INDEX(Forderungen!$I$9:$I$108,MATCH(B51,Forderungen!$A$9:$A$108,0)),0)=0,"Stichtag fehlt",IF(A51&lt;IFERROR(INDEX(Forderungen!$I$9:$I$108,MATCH(B51,Forderungen!$A$9:$A$108,0)),0),"Vor Stichtag – nicht gezählt",IF(AND(E51="Gebucht",A51&gt;TODAY()),"Gebucht in Zukunft – prüfen","OK")))))))</x:f>
      </x:c>
    </x:row>
    <x:row r="52" ht="22" customHeight="1">
      <x:c r="A52" s="92"/>
      <x:c r="B52" s="38"/>
      <x:c r="C52" s="38"/>
      <x:c r="D52" s="96"/>
      <x:c r="E52" s="38"/>
      <x:c r="F52" s="38"/>
      <x:c r="G52" s="38"/>
      <x:c r="H52" s="100" t="str">
        <x:f>IF(COUNTA(A52:E52)=0,"",IF(AND(I52="OK",E52="Gebucht"),IF(OR(C52="Zahlung",C52="Korrektur -"),-D52,D52),0))</x:f>
      </x:c>
      <x:c r="I52" s="30" t="str">
        <x:f>IF(COUNTA(A52:E52)=0,"",IF(OR(A52="",B52="",C52="",D52="",E52=""),"Angaben ergänzen",IF(D52&lt;=0,"Betrag &gt; 0 eingeben",IF(COUNTIFS(Forderungen!$A$9:$A$108,B52,Forderungen!$B$9:$B$108,"&lt;&gt;")=0,"ID ohne Forderung",IF(IFERROR(INDEX(Forderungen!$I$9:$I$108,MATCH(B52,Forderungen!$A$9:$A$108,0)),0)=0,"Stichtag fehlt",IF(A52&lt;IFERROR(INDEX(Forderungen!$I$9:$I$108,MATCH(B52,Forderungen!$A$9:$A$108,0)),0),"Vor Stichtag – nicht gezählt",IF(AND(E52="Gebucht",A52&gt;TODAY()),"Gebucht in Zukunft – prüfen","OK")))))))</x:f>
      </x:c>
    </x:row>
    <x:row r="53" ht="22" customHeight="1">
      <x:c r="A53" s="92"/>
      <x:c r="B53" s="38"/>
      <x:c r="C53" s="38"/>
      <x:c r="D53" s="96"/>
      <x:c r="E53" s="38"/>
      <x:c r="F53" s="38"/>
      <x:c r="G53" s="38"/>
      <x:c r="H53" s="100" t="str">
        <x:f>IF(COUNTA(A53:E53)=0,"",IF(AND(I53="OK",E53="Gebucht"),IF(OR(C53="Zahlung",C53="Korrektur -"),-D53,D53),0))</x:f>
      </x:c>
      <x:c r="I53" s="30" t="str">
        <x:f>IF(COUNTA(A53:E53)=0,"",IF(OR(A53="",B53="",C53="",D53="",E53=""),"Angaben ergänzen",IF(D53&lt;=0,"Betrag &gt; 0 eingeben",IF(COUNTIFS(Forderungen!$A$9:$A$108,B53,Forderungen!$B$9:$B$108,"&lt;&gt;")=0,"ID ohne Forderung",IF(IFERROR(INDEX(Forderungen!$I$9:$I$108,MATCH(B53,Forderungen!$A$9:$A$108,0)),0)=0,"Stichtag fehlt",IF(A53&lt;IFERROR(INDEX(Forderungen!$I$9:$I$108,MATCH(B53,Forderungen!$A$9:$A$108,0)),0),"Vor Stichtag – nicht gezählt",IF(AND(E53="Gebucht",A53&gt;TODAY()),"Gebucht in Zukunft – prüfen","OK")))))))</x:f>
      </x:c>
    </x:row>
    <x:row r="54" ht="22" customHeight="1">
      <x:c r="A54" s="92"/>
      <x:c r="B54" s="38"/>
      <x:c r="C54" s="38"/>
      <x:c r="D54" s="96"/>
      <x:c r="E54" s="38"/>
      <x:c r="F54" s="38"/>
      <x:c r="G54" s="38"/>
      <x:c r="H54" s="100" t="str">
        <x:f>IF(COUNTA(A54:E54)=0,"",IF(AND(I54="OK",E54="Gebucht"),IF(OR(C54="Zahlung",C54="Korrektur -"),-D54,D54),0))</x:f>
      </x:c>
      <x:c r="I54" s="30" t="str">
        <x:f>IF(COUNTA(A54:E54)=0,"",IF(OR(A54="",B54="",C54="",D54="",E54=""),"Angaben ergänzen",IF(D54&lt;=0,"Betrag &gt; 0 eingeben",IF(COUNTIFS(Forderungen!$A$9:$A$108,B54,Forderungen!$B$9:$B$108,"&lt;&gt;")=0,"ID ohne Forderung",IF(IFERROR(INDEX(Forderungen!$I$9:$I$108,MATCH(B54,Forderungen!$A$9:$A$108,0)),0)=0,"Stichtag fehlt",IF(A54&lt;IFERROR(INDEX(Forderungen!$I$9:$I$108,MATCH(B54,Forderungen!$A$9:$A$108,0)),0),"Vor Stichtag – nicht gezählt",IF(AND(E54="Gebucht",A54&gt;TODAY()),"Gebucht in Zukunft – prüfen","OK")))))))</x:f>
      </x:c>
    </x:row>
    <x:row r="55" ht="22" customHeight="1">
      <x:c r="A55" s="92"/>
      <x:c r="B55" s="38"/>
      <x:c r="C55" s="38"/>
      <x:c r="D55" s="96"/>
      <x:c r="E55" s="38"/>
      <x:c r="F55" s="38"/>
      <x:c r="G55" s="38"/>
      <x:c r="H55" s="100" t="str">
        <x:f>IF(COUNTA(A55:E55)=0,"",IF(AND(I55="OK",E55="Gebucht"),IF(OR(C55="Zahlung",C55="Korrektur -"),-D55,D55),0))</x:f>
      </x:c>
      <x:c r="I55" s="30" t="str">
        <x:f>IF(COUNTA(A55:E55)=0,"",IF(OR(A55="",B55="",C55="",D55="",E55=""),"Angaben ergänzen",IF(D55&lt;=0,"Betrag &gt; 0 eingeben",IF(COUNTIFS(Forderungen!$A$9:$A$108,B55,Forderungen!$B$9:$B$108,"&lt;&gt;")=0,"ID ohne Forderung",IF(IFERROR(INDEX(Forderungen!$I$9:$I$108,MATCH(B55,Forderungen!$A$9:$A$108,0)),0)=0,"Stichtag fehlt",IF(A55&lt;IFERROR(INDEX(Forderungen!$I$9:$I$108,MATCH(B55,Forderungen!$A$9:$A$108,0)),0),"Vor Stichtag – nicht gezählt",IF(AND(E55="Gebucht",A55&gt;TODAY()),"Gebucht in Zukunft – prüfen","OK")))))))</x:f>
      </x:c>
    </x:row>
    <x:row r="56" ht="22" customHeight="1">
      <x:c r="A56" s="92"/>
      <x:c r="B56" s="38"/>
      <x:c r="C56" s="38"/>
      <x:c r="D56" s="96"/>
      <x:c r="E56" s="38"/>
      <x:c r="F56" s="38"/>
      <x:c r="G56" s="38"/>
      <x:c r="H56" s="100" t="str">
        <x:f>IF(COUNTA(A56:E56)=0,"",IF(AND(I56="OK",E56="Gebucht"),IF(OR(C56="Zahlung",C56="Korrektur -"),-D56,D56),0))</x:f>
      </x:c>
      <x:c r="I56" s="30" t="str">
        <x:f>IF(COUNTA(A56:E56)=0,"",IF(OR(A56="",B56="",C56="",D56="",E56=""),"Angaben ergänzen",IF(D56&lt;=0,"Betrag &gt; 0 eingeben",IF(COUNTIFS(Forderungen!$A$9:$A$108,B56,Forderungen!$B$9:$B$108,"&lt;&gt;")=0,"ID ohne Forderung",IF(IFERROR(INDEX(Forderungen!$I$9:$I$108,MATCH(B56,Forderungen!$A$9:$A$108,0)),0)=0,"Stichtag fehlt",IF(A56&lt;IFERROR(INDEX(Forderungen!$I$9:$I$108,MATCH(B56,Forderungen!$A$9:$A$108,0)),0),"Vor Stichtag – nicht gezählt",IF(AND(E56="Gebucht",A56&gt;TODAY()),"Gebucht in Zukunft – prüfen","OK")))))))</x:f>
      </x:c>
    </x:row>
    <x:row r="57" ht="22" customHeight="1">
      <x:c r="A57" s="92"/>
      <x:c r="B57" s="38"/>
      <x:c r="C57" s="38"/>
      <x:c r="D57" s="96"/>
      <x:c r="E57" s="38"/>
      <x:c r="F57" s="38"/>
      <x:c r="G57" s="38"/>
      <x:c r="H57" s="100" t="str">
        <x:f>IF(COUNTA(A57:E57)=0,"",IF(AND(I57="OK",E57="Gebucht"),IF(OR(C57="Zahlung",C57="Korrektur -"),-D57,D57),0))</x:f>
      </x:c>
      <x:c r="I57" s="30" t="str">
        <x:f>IF(COUNTA(A57:E57)=0,"",IF(OR(A57="",B57="",C57="",D57="",E57=""),"Angaben ergänzen",IF(D57&lt;=0,"Betrag &gt; 0 eingeben",IF(COUNTIFS(Forderungen!$A$9:$A$108,B57,Forderungen!$B$9:$B$108,"&lt;&gt;")=0,"ID ohne Forderung",IF(IFERROR(INDEX(Forderungen!$I$9:$I$108,MATCH(B57,Forderungen!$A$9:$A$108,0)),0)=0,"Stichtag fehlt",IF(A57&lt;IFERROR(INDEX(Forderungen!$I$9:$I$108,MATCH(B57,Forderungen!$A$9:$A$108,0)),0),"Vor Stichtag – nicht gezählt",IF(AND(E57="Gebucht",A57&gt;TODAY()),"Gebucht in Zukunft – prüfen","OK")))))))</x:f>
      </x:c>
    </x:row>
    <x:row r="58" ht="22" customHeight="1">
      <x:c r="A58" s="92"/>
      <x:c r="B58" s="38"/>
      <x:c r="C58" s="38"/>
      <x:c r="D58" s="96"/>
      <x:c r="E58" s="38"/>
      <x:c r="F58" s="38"/>
      <x:c r="G58" s="38"/>
      <x:c r="H58" s="100" t="str">
        <x:f>IF(COUNTA(A58:E58)=0,"",IF(AND(I58="OK",E58="Gebucht"),IF(OR(C58="Zahlung",C58="Korrektur -"),-D58,D58),0))</x:f>
      </x:c>
      <x:c r="I58" s="30" t="str">
        <x:f>IF(COUNTA(A58:E58)=0,"",IF(OR(A58="",B58="",C58="",D58="",E58=""),"Angaben ergänzen",IF(D58&lt;=0,"Betrag &gt; 0 eingeben",IF(COUNTIFS(Forderungen!$A$9:$A$108,B58,Forderungen!$B$9:$B$108,"&lt;&gt;")=0,"ID ohne Forderung",IF(IFERROR(INDEX(Forderungen!$I$9:$I$108,MATCH(B58,Forderungen!$A$9:$A$108,0)),0)=0,"Stichtag fehlt",IF(A58&lt;IFERROR(INDEX(Forderungen!$I$9:$I$108,MATCH(B58,Forderungen!$A$9:$A$108,0)),0),"Vor Stichtag – nicht gezählt",IF(AND(E58="Gebucht",A58&gt;TODAY()),"Gebucht in Zukunft – prüfen","OK")))))))</x:f>
      </x:c>
    </x:row>
    <x:row r="59" ht="22" customHeight="1">
      <x:c r="A59" s="92"/>
      <x:c r="B59" s="38"/>
      <x:c r="C59" s="38"/>
      <x:c r="D59" s="96"/>
      <x:c r="E59" s="38"/>
      <x:c r="F59" s="38"/>
      <x:c r="G59" s="38"/>
      <x:c r="H59" s="100" t="str">
        <x:f>IF(COUNTA(A59:E59)=0,"",IF(AND(I59="OK",E59="Gebucht"),IF(OR(C59="Zahlung",C59="Korrektur -"),-D59,D59),0))</x:f>
      </x:c>
      <x:c r="I59" s="30" t="str">
        <x:f>IF(COUNTA(A59:E59)=0,"",IF(OR(A59="",B59="",C59="",D59="",E59=""),"Angaben ergänzen",IF(D59&lt;=0,"Betrag &gt; 0 eingeben",IF(COUNTIFS(Forderungen!$A$9:$A$108,B59,Forderungen!$B$9:$B$108,"&lt;&gt;")=0,"ID ohne Forderung",IF(IFERROR(INDEX(Forderungen!$I$9:$I$108,MATCH(B59,Forderungen!$A$9:$A$108,0)),0)=0,"Stichtag fehlt",IF(A59&lt;IFERROR(INDEX(Forderungen!$I$9:$I$108,MATCH(B59,Forderungen!$A$9:$A$108,0)),0),"Vor Stichtag – nicht gezählt",IF(AND(E59="Gebucht",A59&gt;TODAY()),"Gebucht in Zukunft – prüfen","OK")))))))</x:f>
      </x:c>
    </x:row>
    <x:row r="60" ht="22" customHeight="1">
      <x:c r="A60" s="92"/>
      <x:c r="B60" s="38"/>
      <x:c r="C60" s="38"/>
      <x:c r="D60" s="96"/>
      <x:c r="E60" s="38"/>
      <x:c r="F60" s="38"/>
      <x:c r="G60" s="38"/>
      <x:c r="H60" s="100" t="str">
        <x:f>IF(COUNTA(A60:E60)=0,"",IF(AND(I60="OK",E60="Gebucht"),IF(OR(C60="Zahlung",C60="Korrektur -"),-D60,D60),0))</x:f>
      </x:c>
      <x:c r="I60" s="30" t="str">
        <x:f>IF(COUNTA(A60:E60)=0,"",IF(OR(A60="",B60="",C60="",D60="",E60=""),"Angaben ergänzen",IF(D60&lt;=0,"Betrag &gt; 0 eingeben",IF(COUNTIFS(Forderungen!$A$9:$A$108,B60,Forderungen!$B$9:$B$108,"&lt;&gt;")=0,"ID ohne Forderung",IF(IFERROR(INDEX(Forderungen!$I$9:$I$108,MATCH(B60,Forderungen!$A$9:$A$108,0)),0)=0,"Stichtag fehlt",IF(A60&lt;IFERROR(INDEX(Forderungen!$I$9:$I$108,MATCH(B60,Forderungen!$A$9:$A$108,0)),0),"Vor Stichtag – nicht gezählt",IF(AND(E60="Gebucht",A60&gt;TODAY()),"Gebucht in Zukunft – prüfen","OK")))))))</x:f>
      </x:c>
    </x:row>
    <x:row r="61" ht="22" customHeight="1">
      <x:c r="A61" s="92"/>
      <x:c r="B61" s="38"/>
      <x:c r="C61" s="38"/>
      <x:c r="D61" s="96"/>
      <x:c r="E61" s="38"/>
      <x:c r="F61" s="38"/>
      <x:c r="G61" s="38"/>
      <x:c r="H61" s="100" t="str">
        <x:f>IF(COUNTA(A61:E61)=0,"",IF(AND(I61="OK",E61="Gebucht"),IF(OR(C61="Zahlung",C61="Korrektur -"),-D61,D61),0))</x:f>
      </x:c>
      <x:c r="I61" s="30" t="str">
        <x:f>IF(COUNTA(A61:E61)=0,"",IF(OR(A61="",B61="",C61="",D61="",E61=""),"Angaben ergänzen",IF(D61&lt;=0,"Betrag &gt; 0 eingeben",IF(COUNTIFS(Forderungen!$A$9:$A$108,B61,Forderungen!$B$9:$B$108,"&lt;&gt;")=0,"ID ohne Forderung",IF(IFERROR(INDEX(Forderungen!$I$9:$I$108,MATCH(B61,Forderungen!$A$9:$A$108,0)),0)=0,"Stichtag fehlt",IF(A61&lt;IFERROR(INDEX(Forderungen!$I$9:$I$108,MATCH(B61,Forderungen!$A$9:$A$108,0)),0),"Vor Stichtag – nicht gezählt",IF(AND(E61="Gebucht",A61&gt;TODAY()),"Gebucht in Zukunft – prüfen","OK")))))))</x:f>
      </x:c>
    </x:row>
    <x:row r="62" ht="22" customHeight="1">
      <x:c r="A62" s="92"/>
      <x:c r="B62" s="38"/>
      <x:c r="C62" s="38"/>
      <x:c r="D62" s="96"/>
      <x:c r="E62" s="38"/>
      <x:c r="F62" s="38"/>
      <x:c r="G62" s="38"/>
      <x:c r="H62" s="100" t="str">
        <x:f>IF(COUNTA(A62:E62)=0,"",IF(AND(I62="OK",E62="Gebucht"),IF(OR(C62="Zahlung",C62="Korrektur -"),-D62,D62),0))</x:f>
      </x:c>
      <x:c r="I62" s="30" t="str">
        <x:f>IF(COUNTA(A62:E62)=0,"",IF(OR(A62="",B62="",C62="",D62="",E62=""),"Angaben ergänzen",IF(D62&lt;=0,"Betrag &gt; 0 eingeben",IF(COUNTIFS(Forderungen!$A$9:$A$108,B62,Forderungen!$B$9:$B$108,"&lt;&gt;")=0,"ID ohne Forderung",IF(IFERROR(INDEX(Forderungen!$I$9:$I$108,MATCH(B62,Forderungen!$A$9:$A$108,0)),0)=0,"Stichtag fehlt",IF(A62&lt;IFERROR(INDEX(Forderungen!$I$9:$I$108,MATCH(B62,Forderungen!$A$9:$A$108,0)),0),"Vor Stichtag – nicht gezählt",IF(AND(E62="Gebucht",A62&gt;TODAY()),"Gebucht in Zukunft – prüfen","OK")))))))</x:f>
      </x:c>
    </x:row>
    <x:row r="63" ht="22" customHeight="1">
      <x:c r="A63" s="92"/>
      <x:c r="B63" s="38"/>
      <x:c r="C63" s="38"/>
      <x:c r="D63" s="96"/>
      <x:c r="E63" s="38"/>
      <x:c r="F63" s="38"/>
      <x:c r="G63" s="38"/>
      <x:c r="H63" s="100" t="str">
        <x:f>IF(COUNTA(A63:E63)=0,"",IF(AND(I63="OK",E63="Gebucht"),IF(OR(C63="Zahlung",C63="Korrektur -"),-D63,D63),0))</x:f>
      </x:c>
      <x:c r="I63" s="30" t="str">
        <x:f>IF(COUNTA(A63:E63)=0,"",IF(OR(A63="",B63="",C63="",D63="",E63=""),"Angaben ergänzen",IF(D63&lt;=0,"Betrag &gt; 0 eingeben",IF(COUNTIFS(Forderungen!$A$9:$A$108,B63,Forderungen!$B$9:$B$108,"&lt;&gt;")=0,"ID ohne Forderung",IF(IFERROR(INDEX(Forderungen!$I$9:$I$108,MATCH(B63,Forderungen!$A$9:$A$108,0)),0)=0,"Stichtag fehlt",IF(A63&lt;IFERROR(INDEX(Forderungen!$I$9:$I$108,MATCH(B63,Forderungen!$A$9:$A$108,0)),0),"Vor Stichtag – nicht gezählt",IF(AND(E63="Gebucht",A63&gt;TODAY()),"Gebucht in Zukunft – prüfen","OK")))))))</x:f>
      </x:c>
    </x:row>
    <x:row r="64" ht="22" customHeight="1">
      <x:c r="A64" s="92"/>
      <x:c r="B64" s="38"/>
      <x:c r="C64" s="38"/>
      <x:c r="D64" s="96"/>
      <x:c r="E64" s="38"/>
      <x:c r="F64" s="38"/>
      <x:c r="G64" s="38"/>
      <x:c r="H64" s="100" t="str">
        <x:f>IF(COUNTA(A64:E64)=0,"",IF(AND(I64="OK",E64="Gebucht"),IF(OR(C64="Zahlung",C64="Korrektur -"),-D64,D64),0))</x:f>
      </x:c>
      <x:c r="I64" s="30" t="str">
        <x:f>IF(COUNTA(A64:E64)=0,"",IF(OR(A64="",B64="",C64="",D64="",E64=""),"Angaben ergänzen",IF(D64&lt;=0,"Betrag &gt; 0 eingeben",IF(COUNTIFS(Forderungen!$A$9:$A$108,B64,Forderungen!$B$9:$B$108,"&lt;&gt;")=0,"ID ohne Forderung",IF(IFERROR(INDEX(Forderungen!$I$9:$I$108,MATCH(B64,Forderungen!$A$9:$A$108,0)),0)=0,"Stichtag fehlt",IF(A64&lt;IFERROR(INDEX(Forderungen!$I$9:$I$108,MATCH(B64,Forderungen!$A$9:$A$108,0)),0),"Vor Stichtag – nicht gezählt",IF(AND(E64="Gebucht",A64&gt;TODAY()),"Gebucht in Zukunft – prüfen","OK")))))))</x:f>
      </x:c>
    </x:row>
    <x:row r="65" ht="22" customHeight="1">
      <x:c r="A65" s="92"/>
      <x:c r="B65" s="38"/>
      <x:c r="C65" s="38"/>
      <x:c r="D65" s="96"/>
      <x:c r="E65" s="38"/>
      <x:c r="F65" s="38"/>
      <x:c r="G65" s="38"/>
      <x:c r="H65" s="100" t="str">
        <x:f>IF(COUNTA(A65:E65)=0,"",IF(AND(I65="OK",E65="Gebucht"),IF(OR(C65="Zahlung",C65="Korrektur -"),-D65,D65),0))</x:f>
      </x:c>
      <x:c r="I65" s="30" t="str">
        <x:f>IF(COUNTA(A65:E65)=0,"",IF(OR(A65="",B65="",C65="",D65="",E65=""),"Angaben ergänzen",IF(D65&lt;=0,"Betrag &gt; 0 eingeben",IF(COUNTIFS(Forderungen!$A$9:$A$108,B65,Forderungen!$B$9:$B$108,"&lt;&gt;")=0,"ID ohne Forderung",IF(IFERROR(INDEX(Forderungen!$I$9:$I$108,MATCH(B65,Forderungen!$A$9:$A$108,0)),0)=0,"Stichtag fehlt",IF(A65&lt;IFERROR(INDEX(Forderungen!$I$9:$I$108,MATCH(B65,Forderungen!$A$9:$A$108,0)),0),"Vor Stichtag – nicht gezählt",IF(AND(E65="Gebucht",A65&gt;TODAY()),"Gebucht in Zukunft – prüfen","OK")))))))</x:f>
      </x:c>
    </x:row>
    <x:row r="66" ht="22" customHeight="1">
      <x:c r="A66" s="93"/>
      <x:c r="B66" s="86"/>
      <x:c r="C66" s="86"/>
      <x:c r="D66" s="97"/>
      <x:c r="E66" s="86"/>
      <x:c r="F66" s="86"/>
      <x:c r="G66" s="86"/>
      <x:c r="H66" s="101" t="str">
        <x:f>IF(COUNTA(A66:E66)=0,"",IF(AND(I66="OK",E66="Gebucht"),IF(OR(C66="Zahlung",C66="Korrektur -"),-D66,D66),0))</x:f>
      </x:c>
      <x:c r="I66" s="90" t="str">
        <x:f>IF(COUNTA(A66:E66)=0,"",IF(OR(A66="",B66="",C66="",D66="",E66=""),"Angaben ergänzen",IF(D66&lt;=0,"Betrag &gt; 0 eingeben",IF(COUNTIFS(Forderungen!$A$9:$A$108,B66,Forderungen!$B$9:$B$108,"&lt;&gt;")=0,"ID ohne Forderung",IF(IFERROR(INDEX(Forderungen!$I$9:$I$108,MATCH(B66,Forderungen!$A$9:$A$108,0)),0)=0,"Stichtag fehlt",IF(A66&lt;IFERROR(INDEX(Forderungen!$I$9:$I$108,MATCH(B66,Forderungen!$A$9:$A$108,0)),0),"Vor Stichtag – nicht gezählt",IF(AND(E66="Gebucht",A66&gt;TODAY()),"Gebucht in Zukunft – prüfen","OK")))))))</x:f>
      </x:c>
    </x:row>
    <x:row r="67" ht="22" customHeight="1">
      <x:c r="A67" s="93"/>
      <x:c r="B67" s="86"/>
      <x:c r="C67" s="86"/>
      <x:c r="D67" s="97"/>
      <x:c r="E67" s="86"/>
      <x:c r="F67" s="86"/>
      <x:c r="G67" s="86"/>
      <x:c r="H67" s="101" t="str">
        <x:f>IF(COUNTA(A67:E67)=0,"",IF(AND(I67="OK",E67="Gebucht"),IF(OR(C67="Zahlung",C67="Korrektur -"),-D67,D67),0))</x:f>
      </x:c>
      <x:c r="I67" s="90" t="str">
        <x:f>IF(COUNTA(A67:E67)=0,"",IF(OR(A67="",B67="",C67="",D67="",E67=""),"Angaben ergänzen",IF(D67&lt;=0,"Betrag &gt; 0 eingeben",IF(COUNTIFS(Forderungen!$A$9:$A$108,B67,Forderungen!$B$9:$B$108,"&lt;&gt;")=0,"ID ohne Forderung",IF(IFERROR(INDEX(Forderungen!$I$9:$I$108,MATCH(B67,Forderungen!$A$9:$A$108,0)),0)=0,"Stichtag fehlt",IF(A67&lt;IFERROR(INDEX(Forderungen!$I$9:$I$108,MATCH(B67,Forderungen!$A$9:$A$108,0)),0),"Vor Stichtag – nicht gezählt",IF(AND(E67="Gebucht",A67&gt;TODAY()),"Gebucht in Zukunft – prüfen","OK")))))))</x:f>
      </x:c>
    </x:row>
    <x:row r="68" ht="22" customHeight="1">
      <x:c r="A68" s="93"/>
      <x:c r="B68" s="86"/>
      <x:c r="C68" s="86"/>
      <x:c r="D68" s="97"/>
      <x:c r="E68" s="86"/>
      <x:c r="F68" s="86"/>
      <x:c r="G68" s="86"/>
      <x:c r="H68" s="101" t="str">
        <x:f>IF(COUNTA(A68:E68)=0,"",IF(AND(I68="OK",E68="Gebucht"),IF(OR(C68="Zahlung",C68="Korrektur -"),-D68,D68),0))</x:f>
      </x:c>
      <x:c r="I68" s="90" t="str">
        <x:f>IF(COUNTA(A68:E68)=0,"",IF(OR(A68="",B68="",C68="",D68="",E68=""),"Angaben ergänzen",IF(D68&lt;=0,"Betrag &gt; 0 eingeben",IF(COUNTIFS(Forderungen!$A$9:$A$108,B68,Forderungen!$B$9:$B$108,"&lt;&gt;")=0,"ID ohne Forderung",IF(IFERROR(INDEX(Forderungen!$I$9:$I$108,MATCH(B68,Forderungen!$A$9:$A$108,0)),0)=0,"Stichtag fehlt",IF(A68&lt;IFERROR(INDEX(Forderungen!$I$9:$I$108,MATCH(B68,Forderungen!$A$9:$A$108,0)),0),"Vor Stichtag – nicht gezählt",IF(AND(E68="Gebucht",A68&gt;TODAY()),"Gebucht in Zukunft – prüfen","OK")))))))</x:f>
      </x:c>
    </x:row>
    <x:row r="69" ht="22" customHeight="1">
      <x:c r="A69" s="93"/>
      <x:c r="B69" s="86"/>
      <x:c r="C69" s="86"/>
      <x:c r="D69" s="97"/>
      <x:c r="E69" s="86"/>
      <x:c r="F69" s="86"/>
      <x:c r="G69" s="86"/>
      <x:c r="H69" s="101" t="str">
        <x:f>IF(COUNTA(A69:E69)=0,"",IF(AND(I69="OK",E69="Gebucht"),IF(OR(C69="Zahlung",C69="Korrektur -"),-D69,D69),0))</x:f>
      </x:c>
      <x:c r="I69" s="90" t="str">
        <x:f>IF(COUNTA(A69:E69)=0,"",IF(OR(A69="",B69="",C69="",D69="",E69=""),"Angaben ergänzen",IF(D69&lt;=0,"Betrag &gt; 0 eingeben",IF(COUNTIFS(Forderungen!$A$9:$A$108,B69,Forderungen!$B$9:$B$108,"&lt;&gt;")=0,"ID ohne Forderung",IF(IFERROR(INDEX(Forderungen!$I$9:$I$108,MATCH(B69,Forderungen!$A$9:$A$108,0)),0)=0,"Stichtag fehlt",IF(A69&lt;IFERROR(INDEX(Forderungen!$I$9:$I$108,MATCH(B69,Forderungen!$A$9:$A$108,0)),0),"Vor Stichtag – nicht gezählt",IF(AND(E69="Gebucht",A69&gt;TODAY()),"Gebucht in Zukunft – prüfen","OK")))))))</x:f>
      </x:c>
    </x:row>
    <x:row r="70" ht="22" customHeight="1">
      <x:c r="A70" s="93"/>
      <x:c r="B70" s="86"/>
      <x:c r="C70" s="86"/>
      <x:c r="D70" s="97"/>
      <x:c r="E70" s="86"/>
      <x:c r="F70" s="86"/>
      <x:c r="G70" s="86"/>
      <x:c r="H70" s="101" t="str">
        <x:f>IF(COUNTA(A70:E70)=0,"",IF(AND(I70="OK",E70="Gebucht"),IF(OR(C70="Zahlung",C70="Korrektur -"),-D70,D70),0))</x:f>
      </x:c>
      <x:c r="I70" s="90" t="str">
        <x:f>IF(COUNTA(A70:E70)=0,"",IF(OR(A70="",B70="",C70="",D70="",E70=""),"Angaben ergänzen",IF(D70&lt;=0,"Betrag &gt; 0 eingeben",IF(COUNTIFS(Forderungen!$A$9:$A$108,B70,Forderungen!$B$9:$B$108,"&lt;&gt;")=0,"ID ohne Forderung",IF(IFERROR(INDEX(Forderungen!$I$9:$I$108,MATCH(B70,Forderungen!$A$9:$A$108,0)),0)=0,"Stichtag fehlt",IF(A70&lt;IFERROR(INDEX(Forderungen!$I$9:$I$108,MATCH(B70,Forderungen!$A$9:$A$108,0)),0),"Vor Stichtag – nicht gezählt",IF(AND(E70="Gebucht",A70&gt;TODAY()),"Gebucht in Zukunft – prüfen","OK")))))))</x:f>
      </x:c>
    </x:row>
    <x:row r="71" ht="22" customHeight="1">
      <x:c r="A71" s="93"/>
      <x:c r="B71" s="86"/>
      <x:c r="C71" s="86"/>
      <x:c r="D71" s="97"/>
      <x:c r="E71" s="86"/>
      <x:c r="F71" s="86"/>
      <x:c r="G71" s="86"/>
      <x:c r="H71" s="101" t="str">
        <x:f>IF(COUNTA(A71:E71)=0,"",IF(AND(I71="OK",E71="Gebucht"),IF(OR(C71="Zahlung",C71="Korrektur -"),-D71,D71),0))</x:f>
      </x:c>
      <x:c r="I71" s="90" t="str">
        <x:f>IF(COUNTA(A71:E71)=0,"",IF(OR(A71="",B71="",C71="",D71="",E71=""),"Angaben ergänzen",IF(D71&lt;=0,"Betrag &gt; 0 eingeben",IF(COUNTIFS(Forderungen!$A$9:$A$108,B71,Forderungen!$B$9:$B$108,"&lt;&gt;")=0,"ID ohne Forderung",IF(IFERROR(INDEX(Forderungen!$I$9:$I$108,MATCH(B71,Forderungen!$A$9:$A$108,0)),0)=0,"Stichtag fehlt",IF(A71&lt;IFERROR(INDEX(Forderungen!$I$9:$I$108,MATCH(B71,Forderungen!$A$9:$A$108,0)),0),"Vor Stichtag – nicht gezählt",IF(AND(E71="Gebucht",A71&gt;TODAY()),"Gebucht in Zukunft – prüfen","OK")))))))</x:f>
      </x:c>
    </x:row>
    <x:row r="72" ht="22" customHeight="1">
      <x:c r="A72" s="93"/>
      <x:c r="B72" s="86"/>
      <x:c r="C72" s="86"/>
      <x:c r="D72" s="97"/>
      <x:c r="E72" s="86"/>
      <x:c r="F72" s="86"/>
      <x:c r="G72" s="86"/>
      <x:c r="H72" s="101" t="str">
        <x:f>IF(COUNTA(A72:E72)=0,"",IF(AND(I72="OK",E72="Gebucht"),IF(OR(C72="Zahlung",C72="Korrektur -"),-D72,D72),0))</x:f>
      </x:c>
      <x:c r="I72" s="90" t="str">
        <x:f>IF(COUNTA(A72:E72)=0,"",IF(OR(A72="",B72="",C72="",D72="",E72=""),"Angaben ergänzen",IF(D72&lt;=0,"Betrag &gt; 0 eingeben",IF(COUNTIFS(Forderungen!$A$9:$A$108,B72,Forderungen!$B$9:$B$108,"&lt;&gt;")=0,"ID ohne Forderung",IF(IFERROR(INDEX(Forderungen!$I$9:$I$108,MATCH(B72,Forderungen!$A$9:$A$108,0)),0)=0,"Stichtag fehlt",IF(A72&lt;IFERROR(INDEX(Forderungen!$I$9:$I$108,MATCH(B72,Forderungen!$A$9:$A$108,0)),0),"Vor Stichtag – nicht gezählt",IF(AND(E72="Gebucht",A72&gt;TODAY()),"Gebucht in Zukunft – prüfen","OK")))))))</x:f>
      </x:c>
    </x:row>
    <x:row r="73" ht="22" customHeight="1">
      <x:c r="A73" s="93"/>
      <x:c r="B73" s="86"/>
      <x:c r="C73" s="86"/>
      <x:c r="D73" s="97"/>
      <x:c r="E73" s="86"/>
      <x:c r="F73" s="86"/>
      <x:c r="G73" s="86"/>
      <x:c r="H73" s="101" t="str">
        <x:f>IF(COUNTA(A73:E73)=0,"",IF(AND(I73="OK",E73="Gebucht"),IF(OR(C73="Zahlung",C73="Korrektur -"),-D73,D73),0))</x:f>
      </x:c>
      <x:c r="I73" s="90" t="str">
        <x:f>IF(COUNTA(A73:E73)=0,"",IF(OR(A73="",B73="",C73="",D73="",E73=""),"Angaben ergänzen",IF(D73&lt;=0,"Betrag &gt; 0 eingeben",IF(COUNTIFS(Forderungen!$A$9:$A$108,B73,Forderungen!$B$9:$B$108,"&lt;&gt;")=0,"ID ohne Forderung",IF(IFERROR(INDEX(Forderungen!$I$9:$I$108,MATCH(B73,Forderungen!$A$9:$A$108,0)),0)=0,"Stichtag fehlt",IF(A73&lt;IFERROR(INDEX(Forderungen!$I$9:$I$108,MATCH(B73,Forderungen!$A$9:$A$108,0)),0),"Vor Stichtag – nicht gezählt",IF(AND(E73="Gebucht",A73&gt;TODAY()),"Gebucht in Zukunft – prüfen","OK")))))))</x:f>
      </x:c>
    </x:row>
    <x:row r="74" ht="22" customHeight="1">
      <x:c r="A74" s="93"/>
      <x:c r="B74" s="86"/>
      <x:c r="C74" s="86"/>
      <x:c r="D74" s="97"/>
      <x:c r="E74" s="86"/>
      <x:c r="F74" s="86"/>
      <x:c r="G74" s="86"/>
      <x:c r="H74" s="101" t="str">
        <x:f>IF(COUNTA(A74:E74)=0,"",IF(AND(I74="OK",E74="Gebucht"),IF(OR(C74="Zahlung",C74="Korrektur -"),-D74,D74),0))</x:f>
      </x:c>
      <x:c r="I74" s="90" t="str">
        <x:f>IF(COUNTA(A74:E74)=0,"",IF(OR(A74="",B74="",C74="",D74="",E74=""),"Angaben ergänzen",IF(D74&lt;=0,"Betrag &gt; 0 eingeben",IF(COUNTIFS(Forderungen!$A$9:$A$108,B74,Forderungen!$B$9:$B$108,"&lt;&gt;")=0,"ID ohne Forderung",IF(IFERROR(INDEX(Forderungen!$I$9:$I$108,MATCH(B74,Forderungen!$A$9:$A$108,0)),0)=0,"Stichtag fehlt",IF(A74&lt;IFERROR(INDEX(Forderungen!$I$9:$I$108,MATCH(B74,Forderungen!$A$9:$A$108,0)),0),"Vor Stichtag – nicht gezählt",IF(AND(E74="Gebucht",A74&gt;TODAY()),"Gebucht in Zukunft – prüfen","OK")))))))</x:f>
      </x:c>
    </x:row>
    <x:row r="75" ht="22" customHeight="1">
      <x:c r="A75" s="93"/>
      <x:c r="B75" s="86"/>
      <x:c r="C75" s="86"/>
      <x:c r="D75" s="97"/>
      <x:c r="E75" s="86"/>
      <x:c r="F75" s="86"/>
      <x:c r="G75" s="86"/>
      <x:c r="H75" s="101" t="str">
        <x:f>IF(COUNTA(A75:E75)=0,"",IF(AND(I75="OK",E75="Gebucht"),IF(OR(C75="Zahlung",C75="Korrektur -"),-D75,D75),0))</x:f>
      </x:c>
      <x:c r="I75" s="90" t="str">
        <x:f>IF(COUNTA(A75:E75)=0,"",IF(OR(A75="",B75="",C75="",D75="",E75=""),"Angaben ergänzen",IF(D75&lt;=0,"Betrag &gt; 0 eingeben",IF(COUNTIFS(Forderungen!$A$9:$A$108,B75,Forderungen!$B$9:$B$108,"&lt;&gt;")=0,"ID ohne Forderung",IF(IFERROR(INDEX(Forderungen!$I$9:$I$108,MATCH(B75,Forderungen!$A$9:$A$108,0)),0)=0,"Stichtag fehlt",IF(A75&lt;IFERROR(INDEX(Forderungen!$I$9:$I$108,MATCH(B75,Forderungen!$A$9:$A$108,0)),0),"Vor Stichtag – nicht gezählt",IF(AND(E75="Gebucht",A75&gt;TODAY()),"Gebucht in Zukunft – prüfen","OK")))))))</x:f>
      </x:c>
    </x:row>
    <x:row r="76" ht="22" customHeight="1">
      <x:c r="A76" s="93"/>
      <x:c r="B76" s="86"/>
      <x:c r="C76" s="86"/>
      <x:c r="D76" s="97"/>
      <x:c r="E76" s="86"/>
      <x:c r="F76" s="86"/>
      <x:c r="G76" s="86"/>
      <x:c r="H76" s="101" t="str">
        <x:f>IF(COUNTA(A76:E76)=0,"",IF(AND(I76="OK",E76="Gebucht"),IF(OR(C76="Zahlung",C76="Korrektur -"),-D76,D76),0))</x:f>
      </x:c>
      <x:c r="I76" s="90" t="str">
        <x:f>IF(COUNTA(A76:E76)=0,"",IF(OR(A76="",B76="",C76="",D76="",E76=""),"Angaben ergänzen",IF(D76&lt;=0,"Betrag &gt; 0 eingeben",IF(COUNTIFS(Forderungen!$A$9:$A$108,B76,Forderungen!$B$9:$B$108,"&lt;&gt;")=0,"ID ohne Forderung",IF(IFERROR(INDEX(Forderungen!$I$9:$I$108,MATCH(B76,Forderungen!$A$9:$A$108,0)),0)=0,"Stichtag fehlt",IF(A76&lt;IFERROR(INDEX(Forderungen!$I$9:$I$108,MATCH(B76,Forderungen!$A$9:$A$108,0)),0),"Vor Stichtag – nicht gezählt",IF(AND(E76="Gebucht",A76&gt;TODAY()),"Gebucht in Zukunft – prüfen","OK")))))))</x:f>
      </x:c>
    </x:row>
    <x:row r="77" ht="22" customHeight="1">
      <x:c r="A77" s="93"/>
      <x:c r="B77" s="86"/>
      <x:c r="C77" s="86"/>
      <x:c r="D77" s="97"/>
      <x:c r="E77" s="86"/>
      <x:c r="F77" s="86"/>
      <x:c r="G77" s="86"/>
      <x:c r="H77" s="101" t="str">
        <x:f>IF(COUNTA(A77:E77)=0,"",IF(AND(I77="OK",E77="Gebucht"),IF(OR(C77="Zahlung",C77="Korrektur -"),-D77,D77),0))</x:f>
      </x:c>
      <x:c r="I77" s="90" t="str">
        <x:f>IF(COUNTA(A77:E77)=0,"",IF(OR(A77="",B77="",C77="",D77="",E77=""),"Angaben ergänzen",IF(D77&lt;=0,"Betrag &gt; 0 eingeben",IF(COUNTIFS(Forderungen!$A$9:$A$108,B77,Forderungen!$B$9:$B$108,"&lt;&gt;")=0,"ID ohne Forderung",IF(IFERROR(INDEX(Forderungen!$I$9:$I$108,MATCH(B77,Forderungen!$A$9:$A$108,0)),0)=0,"Stichtag fehlt",IF(A77&lt;IFERROR(INDEX(Forderungen!$I$9:$I$108,MATCH(B77,Forderungen!$A$9:$A$108,0)),0),"Vor Stichtag – nicht gezählt",IF(AND(E77="Gebucht",A77&gt;TODAY()),"Gebucht in Zukunft – prüfen","OK")))))))</x:f>
      </x:c>
    </x:row>
    <x:row r="78" ht="22" customHeight="1">
      <x:c r="A78" s="93"/>
      <x:c r="B78" s="86"/>
      <x:c r="C78" s="86"/>
      <x:c r="D78" s="97"/>
      <x:c r="E78" s="86"/>
      <x:c r="F78" s="86"/>
      <x:c r="G78" s="86"/>
      <x:c r="H78" s="101" t="str">
        <x:f>IF(COUNTA(A78:E78)=0,"",IF(AND(I78="OK",E78="Gebucht"),IF(OR(C78="Zahlung",C78="Korrektur -"),-D78,D78),0))</x:f>
      </x:c>
      <x:c r="I78" s="90" t="str">
        <x:f>IF(COUNTA(A78:E78)=0,"",IF(OR(A78="",B78="",C78="",D78="",E78=""),"Angaben ergänzen",IF(D78&lt;=0,"Betrag &gt; 0 eingeben",IF(COUNTIFS(Forderungen!$A$9:$A$108,B78,Forderungen!$B$9:$B$108,"&lt;&gt;")=0,"ID ohne Forderung",IF(IFERROR(INDEX(Forderungen!$I$9:$I$108,MATCH(B78,Forderungen!$A$9:$A$108,0)),0)=0,"Stichtag fehlt",IF(A78&lt;IFERROR(INDEX(Forderungen!$I$9:$I$108,MATCH(B78,Forderungen!$A$9:$A$108,0)),0),"Vor Stichtag – nicht gezählt",IF(AND(E78="Gebucht",A78&gt;TODAY()),"Gebucht in Zukunft – prüfen","OK")))))))</x:f>
      </x:c>
    </x:row>
    <x:row r="79" ht="22" customHeight="1">
      <x:c r="A79" s="93"/>
      <x:c r="B79" s="86"/>
      <x:c r="C79" s="86"/>
      <x:c r="D79" s="97"/>
      <x:c r="E79" s="86"/>
      <x:c r="F79" s="86"/>
      <x:c r="G79" s="86"/>
      <x:c r="H79" s="101" t="str">
        <x:f>IF(COUNTA(A79:E79)=0,"",IF(AND(I79="OK",E79="Gebucht"),IF(OR(C79="Zahlung",C79="Korrektur -"),-D79,D79),0))</x:f>
      </x:c>
      <x:c r="I79" s="90" t="str">
        <x:f>IF(COUNTA(A79:E79)=0,"",IF(OR(A79="",B79="",C79="",D79="",E79=""),"Angaben ergänzen",IF(D79&lt;=0,"Betrag &gt; 0 eingeben",IF(COUNTIFS(Forderungen!$A$9:$A$108,B79,Forderungen!$B$9:$B$108,"&lt;&gt;")=0,"ID ohne Forderung",IF(IFERROR(INDEX(Forderungen!$I$9:$I$108,MATCH(B79,Forderungen!$A$9:$A$108,0)),0)=0,"Stichtag fehlt",IF(A79&lt;IFERROR(INDEX(Forderungen!$I$9:$I$108,MATCH(B79,Forderungen!$A$9:$A$108,0)),0),"Vor Stichtag – nicht gezählt",IF(AND(E79="Gebucht",A79&gt;TODAY()),"Gebucht in Zukunft – prüfen","OK")))))))</x:f>
      </x:c>
    </x:row>
    <x:row r="80" ht="22" customHeight="1">
      <x:c r="A80" s="93"/>
      <x:c r="B80" s="86"/>
      <x:c r="C80" s="86"/>
      <x:c r="D80" s="97"/>
      <x:c r="E80" s="86"/>
      <x:c r="F80" s="86"/>
      <x:c r="G80" s="86"/>
      <x:c r="H80" s="101" t="str">
        <x:f>IF(COUNTA(A80:E80)=0,"",IF(AND(I80="OK",E80="Gebucht"),IF(OR(C80="Zahlung",C80="Korrektur -"),-D80,D80),0))</x:f>
      </x:c>
      <x:c r="I80" s="90" t="str">
        <x:f>IF(COUNTA(A80:E80)=0,"",IF(OR(A80="",B80="",C80="",D80="",E80=""),"Angaben ergänzen",IF(D80&lt;=0,"Betrag &gt; 0 eingeben",IF(COUNTIFS(Forderungen!$A$9:$A$108,B80,Forderungen!$B$9:$B$108,"&lt;&gt;")=0,"ID ohne Forderung",IF(IFERROR(INDEX(Forderungen!$I$9:$I$108,MATCH(B80,Forderungen!$A$9:$A$108,0)),0)=0,"Stichtag fehlt",IF(A80&lt;IFERROR(INDEX(Forderungen!$I$9:$I$108,MATCH(B80,Forderungen!$A$9:$A$108,0)),0),"Vor Stichtag – nicht gezählt",IF(AND(E80="Gebucht",A80&gt;TODAY()),"Gebucht in Zukunft – prüfen","OK")))))))</x:f>
      </x:c>
    </x:row>
    <x:row r="81" ht="22" customHeight="1">
      <x:c r="A81" s="93"/>
      <x:c r="B81" s="86"/>
      <x:c r="C81" s="86"/>
      <x:c r="D81" s="97"/>
      <x:c r="E81" s="86"/>
      <x:c r="F81" s="86"/>
      <x:c r="G81" s="86"/>
      <x:c r="H81" s="101" t="str">
        <x:f>IF(COUNTA(A81:E81)=0,"",IF(AND(I81="OK",E81="Gebucht"),IF(OR(C81="Zahlung",C81="Korrektur -"),-D81,D81),0))</x:f>
      </x:c>
      <x:c r="I81" s="90" t="str">
        <x:f>IF(COUNTA(A81:E81)=0,"",IF(OR(A81="",B81="",C81="",D81="",E81=""),"Angaben ergänzen",IF(D81&lt;=0,"Betrag &gt; 0 eingeben",IF(COUNTIFS(Forderungen!$A$9:$A$108,B81,Forderungen!$B$9:$B$108,"&lt;&gt;")=0,"ID ohne Forderung",IF(IFERROR(INDEX(Forderungen!$I$9:$I$108,MATCH(B81,Forderungen!$A$9:$A$108,0)),0)=0,"Stichtag fehlt",IF(A81&lt;IFERROR(INDEX(Forderungen!$I$9:$I$108,MATCH(B81,Forderungen!$A$9:$A$108,0)),0),"Vor Stichtag – nicht gezählt",IF(AND(E81="Gebucht",A81&gt;TODAY()),"Gebucht in Zukunft – prüfen","OK")))))))</x:f>
      </x:c>
    </x:row>
    <x:row r="82" ht="22" customHeight="1">
      <x:c r="A82" s="93"/>
      <x:c r="B82" s="86"/>
      <x:c r="C82" s="86"/>
      <x:c r="D82" s="97"/>
      <x:c r="E82" s="86"/>
      <x:c r="F82" s="86"/>
      <x:c r="G82" s="86"/>
      <x:c r="H82" s="101" t="str">
        <x:f>IF(COUNTA(A82:E82)=0,"",IF(AND(I82="OK",E82="Gebucht"),IF(OR(C82="Zahlung",C82="Korrektur -"),-D82,D82),0))</x:f>
      </x:c>
      <x:c r="I82" s="90" t="str">
        <x:f>IF(COUNTA(A82:E82)=0,"",IF(OR(A82="",B82="",C82="",D82="",E82=""),"Angaben ergänzen",IF(D82&lt;=0,"Betrag &gt; 0 eingeben",IF(COUNTIFS(Forderungen!$A$9:$A$108,B82,Forderungen!$B$9:$B$108,"&lt;&gt;")=0,"ID ohne Forderung",IF(IFERROR(INDEX(Forderungen!$I$9:$I$108,MATCH(B82,Forderungen!$A$9:$A$108,0)),0)=0,"Stichtag fehlt",IF(A82&lt;IFERROR(INDEX(Forderungen!$I$9:$I$108,MATCH(B82,Forderungen!$A$9:$A$108,0)),0),"Vor Stichtag – nicht gezählt",IF(AND(E82="Gebucht",A82&gt;TODAY()),"Gebucht in Zukunft – prüfen","OK")))))))</x:f>
      </x:c>
    </x:row>
    <x:row r="83" ht="22" customHeight="1">
      <x:c r="A83" s="93"/>
      <x:c r="B83" s="86"/>
      <x:c r="C83" s="86"/>
      <x:c r="D83" s="97"/>
      <x:c r="E83" s="86"/>
      <x:c r="F83" s="86"/>
      <x:c r="G83" s="86"/>
      <x:c r="H83" s="101" t="str">
        <x:f>IF(COUNTA(A83:E83)=0,"",IF(AND(I83="OK",E83="Gebucht"),IF(OR(C83="Zahlung",C83="Korrektur -"),-D83,D83),0))</x:f>
      </x:c>
      <x:c r="I83" s="90" t="str">
        <x:f>IF(COUNTA(A83:E83)=0,"",IF(OR(A83="",B83="",C83="",D83="",E83=""),"Angaben ergänzen",IF(D83&lt;=0,"Betrag &gt; 0 eingeben",IF(COUNTIFS(Forderungen!$A$9:$A$108,B83,Forderungen!$B$9:$B$108,"&lt;&gt;")=0,"ID ohne Forderung",IF(IFERROR(INDEX(Forderungen!$I$9:$I$108,MATCH(B83,Forderungen!$A$9:$A$108,0)),0)=0,"Stichtag fehlt",IF(A83&lt;IFERROR(INDEX(Forderungen!$I$9:$I$108,MATCH(B83,Forderungen!$A$9:$A$108,0)),0),"Vor Stichtag – nicht gezählt",IF(AND(E83="Gebucht",A83&gt;TODAY()),"Gebucht in Zukunft – prüfen","OK")))))))</x:f>
      </x:c>
    </x:row>
    <x:row r="84" ht="22" customHeight="1">
      <x:c r="A84" s="93"/>
      <x:c r="B84" s="86"/>
      <x:c r="C84" s="86"/>
      <x:c r="D84" s="97"/>
      <x:c r="E84" s="86"/>
      <x:c r="F84" s="86"/>
      <x:c r="G84" s="86"/>
      <x:c r="H84" s="101" t="str">
        <x:f>IF(COUNTA(A84:E84)=0,"",IF(AND(I84="OK",E84="Gebucht"),IF(OR(C84="Zahlung",C84="Korrektur -"),-D84,D84),0))</x:f>
      </x:c>
      <x:c r="I84" s="90" t="str">
        <x:f>IF(COUNTA(A84:E84)=0,"",IF(OR(A84="",B84="",C84="",D84="",E84=""),"Angaben ergänzen",IF(D84&lt;=0,"Betrag &gt; 0 eingeben",IF(COUNTIFS(Forderungen!$A$9:$A$108,B84,Forderungen!$B$9:$B$108,"&lt;&gt;")=0,"ID ohne Forderung",IF(IFERROR(INDEX(Forderungen!$I$9:$I$108,MATCH(B84,Forderungen!$A$9:$A$108,0)),0)=0,"Stichtag fehlt",IF(A84&lt;IFERROR(INDEX(Forderungen!$I$9:$I$108,MATCH(B84,Forderungen!$A$9:$A$108,0)),0),"Vor Stichtag – nicht gezählt",IF(AND(E84="Gebucht",A84&gt;TODAY()),"Gebucht in Zukunft – prüfen","OK")))))))</x:f>
      </x:c>
    </x:row>
    <x:row r="85" ht="22" customHeight="1">
      <x:c r="A85" s="93"/>
      <x:c r="B85" s="86"/>
      <x:c r="C85" s="86"/>
      <x:c r="D85" s="97"/>
      <x:c r="E85" s="86"/>
      <x:c r="F85" s="86"/>
      <x:c r="G85" s="86"/>
      <x:c r="H85" s="101" t="str">
        <x:f>IF(COUNTA(A85:E85)=0,"",IF(AND(I85="OK",E85="Gebucht"),IF(OR(C85="Zahlung",C85="Korrektur -"),-D85,D85),0))</x:f>
      </x:c>
      <x:c r="I85" s="90" t="str">
        <x:f>IF(COUNTA(A85:E85)=0,"",IF(OR(A85="",B85="",C85="",D85="",E85=""),"Angaben ergänzen",IF(D85&lt;=0,"Betrag &gt; 0 eingeben",IF(COUNTIFS(Forderungen!$A$9:$A$108,B85,Forderungen!$B$9:$B$108,"&lt;&gt;")=0,"ID ohne Forderung",IF(IFERROR(INDEX(Forderungen!$I$9:$I$108,MATCH(B85,Forderungen!$A$9:$A$108,0)),0)=0,"Stichtag fehlt",IF(A85&lt;IFERROR(INDEX(Forderungen!$I$9:$I$108,MATCH(B85,Forderungen!$A$9:$A$108,0)),0),"Vor Stichtag – nicht gezählt",IF(AND(E85="Gebucht",A85&gt;TODAY()),"Gebucht in Zukunft – prüfen","OK")))))))</x:f>
      </x:c>
    </x:row>
    <x:row r="86" ht="22" customHeight="1">
      <x:c r="A86" s="93"/>
      <x:c r="B86" s="86"/>
      <x:c r="C86" s="86"/>
      <x:c r="D86" s="97"/>
      <x:c r="E86" s="86"/>
      <x:c r="F86" s="86"/>
      <x:c r="G86" s="86"/>
      <x:c r="H86" s="101" t="str">
        <x:f>IF(COUNTA(A86:E86)=0,"",IF(AND(I86="OK",E86="Gebucht"),IF(OR(C86="Zahlung",C86="Korrektur -"),-D86,D86),0))</x:f>
      </x:c>
      <x:c r="I86" s="90" t="str">
        <x:f>IF(COUNTA(A86:E86)=0,"",IF(OR(A86="",B86="",C86="",D86="",E86=""),"Angaben ergänzen",IF(D86&lt;=0,"Betrag &gt; 0 eingeben",IF(COUNTIFS(Forderungen!$A$9:$A$108,B86,Forderungen!$B$9:$B$108,"&lt;&gt;")=0,"ID ohne Forderung",IF(IFERROR(INDEX(Forderungen!$I$9:$I$108,MATCH(B86,Forderungen!$A$9:$A$108,0)),0)=0,"Stichtag fehlt",IF(A86&lt;IFERROR(INDEX(Forderungen!$I$9:$I$108,MATCH(B86,Forderungen!$A$9:$A$108,0)),0),"Vor Stichtag – nicht gezählt",IF(AND(E86="Gebucht",A86&gt;TODAY()),"Gebucht in Zukunft – prüfen","OK")))))))</x:f>
      </x:c>
    </x:row>
    <x:row r="87" ht="22" customHeight="1">
      <x:c r="A87" s="93"/>
      <x:c r="B87" s="86"/>
      <x:c r="C87" s="86"/>
      <x:c r="D87" s="97"/>
      <x:c r="E87" s="86"/>
      <x:c r="F87" s="86"/>
      <x:c r="G87" s="86"/>
      <x:c r="H87" s="101" t="str">
        <x:f>IF(COUNTA(A87:E87)=0,"",IF(AND(I87="OK",E87="Gebucht"),IF(OR(C87="Zahlung",C87="Korrektur -"),-D87,D87),0))</x:f>
      </x:c>
      <x:c r="I87" s="90" t="str">
        <x:f>IF(COUNTA(A87:E87)=0,"",IF(OR(A87="",B87="",C87="",D87="",E87=""),"Angaben ergänzen",IF(D87&lt;=0,"Betrag &gt; 0 eingeben",IF(COUNTIFS(Forderungen!$A$9:$A$108,B87,Forderungen!$B$9:$B$108,"&lt;&gt;")=0,"ID ohne Forderung",IF(IFERROR(INDEX(Forderungen!$I$9:$I$108,MATCH(B87,Forderungen!$A$9:$A$108,0)),0)=0,"Stichtag fehlt",IF(A87&lt;IFERROR(INDEX(Forderungen!$I$9:$I$108,MATCH(B87,Forderungen!$A$9:$A$108,0)),0),"Vor Stichtag – nicht gezählt",IF(AND(E87="Gebucht",A87&gt;TODAY()),"Gebucht in Zukunft – prüfen","OK")))))))</x:f>
      </x:c>
    </x:row>
    <x:row r="88" ht="22" customHeight="1">
      <x:c r="A88" s="93"/>
      <x:c r="B88" s="86"/>
      <x:c r="C88" s="86"/>
      <x:c r="D88" s="97"/>
      <x:c r="E88" s="86"/>
      <x:c r="F88" s="86"/>
      <x:c r="G88" s="86"/>
      <x:c r="H88" s="101" t="str">
        <x:f>IF(COUNTA(A88:E88)=0,"",IF(AND(I88="OK",E88="Gebucht"),IF(OR(C88="Zahlung",C88="Korrektur -"),-D88,D88),0))</x:f>
      </x:c>
      <x:c r="I88" s="90" t="str">
        <x:f>IF(COUNTA(A88:E88)=0,"",IF(OR(A88="",B88="",C88="",D88="",E88=""),"Angaben ergänzen",IF(D88&lt;=0,"Betrag &gt; 0 eingeben",IF(COUNTIFS(Forderungen!$A$9:$A$108,B88,Forderungen!$B$9:$B$108,"&lt;&gt;")=0,"ID ohne Forderung",IF(IFERROR(INDEX(Forderungen!$I$9:$I$108,MATCH(B88,Forderungen!$A$9:$A$108,0)),0)=0,"Stichtag fehlt",IF(A88&lt;IFERROR(INDEX(Forderungen!$I$9:$I$108,MATCH(B88,Forderungen!$A$9:$A$108,0)),0),"Vor Stichtag – nicht gezählt",IF(AND(E88="Gebucht",A88&gt;TODAY()),"Gebucht in Zukunft – prüfen","OK")))))))</x:f>
      </x:c>
    </x:row>
    <x:row r="89" ht="22" customHeight="1">
      <x:c r="A89" s="93"/>
      <x:c r="B89" s="86"/>
      <x:c r="C89" s="86"/>
      <x:c r="D89" s="97"/>
      <x:c r="E89" s="86"/>
      <x:c r="F89" s="86"/>
      <x:c r="G89" s="86"/>
      <x:c r="H89" s="101" t="str">
        <x:f>IF(COUNTA(A89:E89)=0,"",IF(AND(I89="OK",E89="Gebucht"),IF(OR(C89="Zahlung",C89="Korrektur -"),-D89,D89),0))</x:f>
      </x:c>
      <x:c r="I89" s="90" t="str">
        <x:f>IF(COUNTA(A89:E89)=0,"",IF(OR(A89="",B89="",C89="",D89="",E89=""),"Angaben ergänzen",IF(D89&lt;=0,"Betrag &gt; 0 eingeben",IF(COUNTIFS(Forderungen!$A$9:$A$108,B89,Forderungen!$B$9:$B$108,"&lt;&gt;")=0,"ID ohne Forderung",IF(IFERROR(INDEX(Forderungen!$I$9:$I$108,MATCH(B89,Forderungen!$A$9:$A$108,0)),0)=0,"Stichtag fehlt",IF(A89&lt;IFERROR(INDEX(Forderungen!$I$9:$I$108,MATCH(B89,Forderungen!$A$9:$A$108,0)),0),"Vor Stichtag – nicht gezählt",IF(AND(E89="Gebucht",A89&gt;TODAY()),"Gebucht in Zukunft – prüfen","OK")))))))</x:f>
      </x:c>
    </x:row>
    <x:row r="90" ht="22" customHeight="1">
      <x:c r="A90" s="93"/>
      <x:c r="B90" s="86"/>
      <x:c r="C90" s="86"/>
      <x:c r="D90" s="97"/>
      <x:c r="E90" s="86"/>
      <x:c r="F90" s="86"/>
      <x:c r="G90" s="86"/>
      <x:c r="H90" s="101" t="str">
        <x:f>IF(COUNTA(A90:E90)=0,"",IF(AND(I90="OK",E90="Gebucht"),IF(OR(C90="Zahlung",C90="Korrektur -"),-D90,D90),0))</x:f>
      </x:c>
      <x:c r="I90" s="90" t="str">
        <x:f>IF(COUNTA(A90:E90)=0,"",IF(OR(A90="",B90="",C90="",D90="",E90=""),"Angaben ergänzen",IF(D90&lt;=0,"Betrag &gt; 0 eingeben",IF(COUNTIFS(Forderungen!$A$9:$A$108,B90,Forderungen!$B$9:$B$108,"&lt;&gt;")=0,"ID ohne Forderung",IF(IFERROR(INDEX(Forderungen!$I$9:$I$108,MATCH(B90,Forderungen!$A$9:$A$108,0)),0)=0,"Stichtag fehlt",IF(A90&lt;IFERROR(INDEX(Forderungen!$I$9:$I$108,MATCH(B90,Forderungen!$A$9:$A$108,0)),0),"Vor Stichtag – nicht gezählt",IF(AND(E90="Gebucht",A90&gt;TODAY()),"Gebucht in Zukunft – prüfen","OK")))))))</x:f>
      </x:c>
    </x:row>
    <x:row r="91" ht="22" customHeight="1">
      <x:c r="A91" s="93"/>
      <x:c r="B91" s="86"/>
      <x:c r="C91" s="86"/>
      <x:c r="D91" s="97"/>
      <x:c r="E91" s="86"/>
      <x:c r="F91" s="86"/>
      <x:c r="G91" s="86"/>
      <x:c r="H91" s="101" t="str">
        <x:f>IF(COUNTA(A91:E91)=0,"",IF(AND(I91="OK",E91="Gebucht"),IF(OR(C91="Zahlung",C91="Korrektur -"),-D91,D91),0))</x:f>
      </x:c>
      <x:c r="I91" s="90" t="str">
        <x:f>IF(COUNTA(A91:E91)=0,"",IF(OR(A91="",B91="",C91="",D91="",E91=""),"Angaben ergänzen",IF(D91&lt;=0,"Betrag &gt; 0 eingeben",IF(COUNTIFS(Forderungen!$A$9:$A$108,B91,Forderungen!$B$9:$B$108,"&lt;&gt;")=0,"ID ohne Forderung",IF(IFERROR(INDEX(Forderungen!$I$9:$I$108,MATCH(B91,Forderungen!$A$9:$A$108,0)),0)=0,"Stichtag fehlt",IF(A91&lt;IFERROR(INDEX(Forderungen!$I$9:$I$108,MATCH(B91,Forderungen!$A$9:$A$108,0)),0),"Vor Stichtag – nicht gezählt",IF(AND(E91="Gebucht",A91&gt;TODAY()),"Gebucht in Zukunft – prüfen","OK")))))))</x:f>
      </x:c>
    </x:row>
    <x:row r="92" ht="22" customHeight="1">
      <x:c r="A92" s="93"/>
      <x:c r="B92" s="86"/>
      <x:c r="C92" s="86"/>
      <x:c r="D92" s="97"/>
      <x:c r="E92" s="86"/>
      <x:c r="F92" s="86"/>
      <x:c r="G92" s="86"/>
      <x:c r="H92" s="101" t="str">
        <x:f>IF(COUNTA(A92:E92)=0,"",IF(AND(I92="OK",E92="Gebucht"),IF(OR(C92="Zahlung",C92="Korrektur -"),-D92,D92),0))</x:f>
      </x:c>
      <x:c r="I92" s="90" t="str">
        <x:f>IF(COUNTA(A92:E92)=0,"",IF(OR(A92="",B92="",C92="",D92="",E92=""),"Angaben ergänzen",IF(D92&lt;=0,"Betrag &gt; 0 eingeben",IF(COUNTIFS(Forderungen!$A$9:$A$108,B92,Forderungen!$B$9:$B$108,"&lt;&gt;")=0,"ID ohne Forderung",IF(IFERROR(INDEX(Forderungen!$I$9:$I$108,MATCH(B92,Forderungen!$A$9:$A$108,0)),0)=0,"Stichtag fehlt",IF(A92&lt;IFERROR(INDEX(Forderungen!$I$9:$I$108,MATCH(B92,Forderungen!$A$9:$A$108,0)),0),"Vor Stichtag – nicht gezählt",IF(AND(E92="Gebucht",A92&gt;TODAY()),"Gebucht in Zukunft – prüfen","OK")))))))</x:f>
      </x:c>
    </x:row>
    <x:row r="93" ht="22" customHeight="1">
      <x:c r="A93" s="93"/>
      <x:c r="B93" s="86"/>
      <x:c r="C93" s="86"/>
      <x:c r="D93" s="97"/>
      <x:c r="E93" s="86"/>
      <x:c r="F93" s="86"/>
      <x:c r="G93" s="86"/>
      <x:c r="H93" s="101" t="str">
        <x:f>IF(COUNTA(A93:E93)=0,"",IF(AND(I93="OK",E93="Gebucht"),IF(OR(C93="Zahlung",C93="Korrektur -"),-D93,D93),0))</x:f>
      </x:c>
      <x:c r="I93" s="90" t="str">
        <x:f>IF(COUNTA(A93:E93)=0,"",IF(OR(A93="",B93="",C93="",D93="",E93=""),"Angaben ergänzen",IF(D93&lt;=0,"Betrag &gt; 0 eingeben",IF(COUNTIFS(Forderungen!$A$9:$A$108,B93,Forderungen!$B$9:$B$108,"&lt;&gt;")=0,"ID ohne Forderung",IF(IFERROR(INDEX(Forderungen!$I$9:$I$108,MATCH(B93,Forderungen!$A$9:$A$108,0)),0)=0,"Stichtag fehlt",IF(A93&lt;IFERROR(INDEX(Forderungen!$I$9:$I$108,MATCH(B93,Forderungen!$A$9:$A$108,0)),0),"Vor Stichtag – nicht gezählt",IF(AND(E93="Gebucht",A93&gt;TODAY()),"Gebucht in Zukunft – prüfen","OK")))))))</x:f>
      </x:c>
    </x:row>
    <x:row r="94" ht="22" customHeight="1">
      <x:c r="A94" s="93"/>
      <x:c r="B94" s="86"/>
      <x:c r="C94" s="86"/>
      <x:c r="D94" s="97"/>
      <x:c r="E94" s="86"/>
      <x:c r="F94" s="86"/>
      <x:c r="G94" s="86"/>
      <x:c r="H94" s="101" t="str">
        <x:f>IF(COUNTA(A94:E94)=0,"",IF(AND(I94="OK",E94="Gebucht"),IF(OR(C94="Zahlung",C94="Korrektur -"),-D94,D94),0))</x:f>
      </x:c>
      <x:c r="I94" s="90" t="str">
        <x:f>IF(COUNTA(A94:E94)=0,"",IF(OR(A94="",B94="",C94="",D94="",E94=""),"Angaben ergänzen",IF(D94&lt;=0,"Betrag &gt; 0 eingeben",IF(COUNTIFS(Forderungen!$A$9:$A$108,B94,Forderungen!$B$9:$B$108,"&lt;&gt;")=0,"ID ohne Forderung",IF(IFERROR(INDEX(Forderungen!$I$9:$I$108,MATCH(B94,Forderungen!$A$9:$A$108,0)),0)=0,"Stichtag fehlt",IF(A94&lt;IFERROR(INDEX(Forderungen!$I$9:$I$108,MATCH(B94,Forderungen!$A$9:$A$108,0)),0),"Vor Stichtag – nicht gezählt",IF(AND(E94="Gebucht",A94&gt;TODAY()),"Gebucht in Zukunft – prüfen","OK")))))))</x:f>
      </x:c>
    </x:row>
    <x:row r="95" ht="22" customHeight="1">
      <x:c r="A95" s="93"/>
      <x:c r="B95" s="86"/>
      <x:c r="C95" s="86"/>
      <x:c r="D95" s="97"/>
      <x:c r="E95" s="86"/>
      <x:c r="F95" s="86"/>
      <x:c r="G95" s="86"/>
      <x:c r="H95" s="101" t="str">
        <x:f>IF(COUNTA(A95:E95)=0,"",IF(AND(I95="OK",E95="Gebucht"),IF(OR(C95="Zahlung",C95="Korrektur -"),-D95,D95),0))</x:f>
      </x:c>
      <x:c r="I95" s="90" t="str">
        <x:f>IF(COUNTA(A95:E95)=0,"",IF(OR(A95="",B95="",C95="",D95="",E95=""),"Angaben ergänzen",IF(D95&lt;=0,"Betrag &gt; 0 eingeben",IF(COUNTIFS(Forderungen!$A$9:$A$108,B95,Forderungen!$B$9:$B$108,"&lt;&gt;")=0,"ID ohne Forderung",IF(IFERROR(INDEX(Forderungen!$I$9:$I$108,MATCH(B95,Forderungen!$A$9:$A$108,0)),0)=0,"Stichtag fehlt",IF(A95&lt;IFERROR(INDEX(Forderungen!$I$9:$I$108,MATCH(B95,Forderungen!$A$9:$A$108,0)),0),"Vor Stichtag – nicht gezählt",IF(AND(E95="Gebucht",A95&gt;TODAY()),"Gebucht in Zukunft – prüfen","OK")))))))</x:f>
      </x:c>
    </x:row>
    <x:row r="96" ht="22" customHeight="1">
      <x:c r="A96" s="93"/>
      <x:c r="B96" s="86"/>
      <x:c r="C96" s="86"/>
      <x:c r="D96" s="97"/>
      <x:c r="E96" s="86"/>
      <x:c r="F96" s="86"/>
      <x:c r="G96" s="86"/>
      <x:c r="H96" s="101" t="str">
        <x:f>IF(COUNTA(A96:E96)=0,"",IF(AND(I96="OK",E96="Gebucht"),IF(OR(C96="Zahlung",C96="Korrektur -"),-D96,D96),0))</x:f>
      </x:c>
      <x:c r="I96" s="90" t="str">
        <x:f>IF(COUNTA(A96:E96)=0,"",IF(OR(A96="",B96="",C96="",D96="",E96=""),"Angaben ergänzen",IF(D96&lt;=0,"Betrag &gt; 0 eingeben",IF(COUNTIFS(Forderungen!$A$9:$A$108,B96,Forderungen!$B$9:$B$108,"&lt;&gt;")=0,"ID ohne Forderung",IF(IFERROR(INDEX(Forderungen!$I$9:$I$108,MATCH(B96,Forderungen!$A$9:$A$108,0)),0)=0,"Stichtag fehlt",IF(A96&lt;IFERROR(INDEX(Forderungen!$I$9:$I$108,MATCH(B96,Forderungen!$A$9:$A$108,0)),0),"Vor Stichtag – nicht gezählt",IF(AND(E96="Gebucht",A96&gt;TODAY()),"Gebucht in Zukunft – prüfen","OK")))))))</x:f>
      </x:c>
    </x:row>
    <x:row r="97" ht="22" customHeight="1">
      <x:c r="A97" s="93"/>
      <x:c r="B97" s="86"/>
      <x:c r="C97" s="86"/>
      <x:c r="D97" s="97"/>
      <x:c r="E97" s="86"/>
      <x:c r="F97" s="86"/>
      <x:c r="G97" s="86"/>
      <x:c r="H97" s="101" t="str">
        <x:f>IF(COUNTA(A97:E97)=0,"",IF(AND(I97="OK",E97="Gebucht"),IF(OR(C97="Zahlung",C97="Korrektur -"),-D97,D97),0))</x:f>
      </x:c>
      <x:c r="I97" s="90" t="str">
        <x:f>IF(COUNTA(A97:E97)=0,"",IF(OR(A97="",B97="",C97="",D97="",E97=""),"Angaben ergänzen",IF(D97&lt;=0,"Betrag &gt; 0 eingeben",IF(COUNTIFS(Forderungen!$A$9:$A$108,B97,Forderungen!$B$9:$B$108,"&lt;&gt;")=0,"ID ohne Forderung",IF(IFERROR(INDEX(Forderungen!$I$9:$I$108,MATCH(B97,Forderungen!$A$9:$A$108,0)),0)=0,"Stichtag fehlt",IF(A97&lt;IFERROR(INDEX(Forderungen!$I$9:$I$108,MATCH(B97,Forderungen!$A$9:$A$108,0)),0),"Vor Stichtag – nicht gezählt",IF(AND(E97="Gebucht",A97&gt;TODAY()),"Gebucht in Zukunft – prüfen","OK")))))))</x:f>
      </x:c>
    </x:row>
    <x:row r="98" ht="22" customHeight="1">
      <x:c r="A98" s="93"/>
      <x:c r="B98" s="86"/>
      <x:c r="C98" s="86"/>
      <x:c r="D98" s="97"/>
      <x:c r="E98" s="86"/>
      <x:c r="F98" s="86"/>
      <x:c r="G98" s="86"/>
      <x:c r="H98" s="101" t="str">
        <x:f>IF(COUNTA(A98:E98)=0,"",IF(AND(I98="OK",E98="Gebucht"),IF(OR(C98="Zahlung",C98="Korrektur -"),-D98,D98),0))</x:f>
      </x:c>
      <x:c r="I98" s="90" t="str">
        <x:f>IF(COUNTA(A98:E98)=0,"",IF(OR(A98="",B98="",C98="",D98="",E98=""),"Angaben ergänzen",IF(D98&lt;=0,"Betrag &gt; 0 eingeben",IF(COUNTIFS(Forderungen!$A$9:$A$108,B98,Forderungen!$B$9:$B$108,"&lt;&gt;")=0,"ID ohne Forderung",IF(IFERROR(INDEX(Forderungen!$I$9:$I$108,MATCH(B98,Forderungen!$A$9:$A$108,0)),0)=0,"Stichtag fehlt",IF(A98&lt;IFERROR(INDEX(Forderungen!$I$9:$I$108,MATCH(B98,Forderungen!$A$9:$A$108,0)),0),"Vor Stichtag – nicht gezählt",IF(AND(E98="Gebucht",A98&gt;TODAY()),"Gebucht in Zukunft – prüfen","OK")))))))</x:f>
      </x:c>
    </x:row>
    <x:row r="99" ht="22" customHeight="1">
      <x:c r="A99" s="93"/>
      <x:c r="B99" s="86"/>
      <x:c r="C99" s="86"/>
      <x:c r="D99" s="97"/>
      <x:c r="E99" s="86"/>
      <x:c r="F99" s="86"/>
      <x:c r="G99" s="86"/>
      <x:c r="H99" s="101" t="str">
        <x:f>IF(COUNTA(A99:E99)=0,"",IF(AND(I99="OK",E99="Gebucht"),IF(OR(C99="Zahlung",C99="Korrektur -"),-D99,D99),0))</x:f>
      </x:c>
      <x:c r="I99" s="90" t="str">
        <x:f>IF(COUNTA(A99:E99)=0,"",IF(OR(A99="",B99="",C99="",D99="",E99=""),"Angaben ergänzen",IF(D99&lt;=0,"Betrag &gt; 0 eingeben",IF(COUNTIFS(Forderungen!$A$9:$A$108,B99,Forderungen!$B$9:$B$108,"&lt;&gt;")=0,"ID ohne Forderung",IF(IFERROR(INDEX(Forderungen!$I$9:$I$108,MATCH(B99,Forderungen!$A$9:$A$108,0)),0)=0,"Stichtag fehlt",IF(A99&lt;IFERROR(INDEX(Forderungen!$I$9:$I$108,MATCH(B99,Forderungen!$A$9:$A$108,0)),0),"Vor Stichtag – nicht gezählt",IF(AND(E99="Gebucht",A99&gt;TODAY()),"Gebucht in Zukunft – prüfen","OK")))))))</x:f>
      </x:c>
    </x:row>
    <x:row r="100" ht="22" customHeight="1">
      <x:c r="A100" s="93"/>
      <x:c r="B100" s="86"/>
      <x:c r="C100" s="86"/>
      <x:c r="D100" s="97"/>
      <x:c r="E100" s="86"/>
      <x:c r="F100" s="86"/>
      <x:c r="G100" s="86"/>
      <x:c r="H100" s="101" t="str">
        <x:f>IF(COUNTA(A100:E100)=0,"",IF(AND(I100="OK",E100="Gebucht"),IF(OR(C100="Zahlung",C100="Korrektur -"),-D100,D100),0))</x:f>
      </x:c>
      <x:c r="I100" s="90" t="str">
        <x:f>IF(COUNTA(A100:E100)=0,"",IF(OR(A100="",B100="",C100="",D100="",E100=""),"Angaben ergänzen",IF(D100&lt;=0,"Betrag &gt; 0 eingeben",IF(COUNTIFS(Forderungen!$A$9:$A$108,B100,Forderungen!$B$9:$B$108,"&lt;&gt;")=0,"ID ohne Forderung",IF(IFERROR(INDEX(Forderungen!$I$9:$I$108,MATCH(B100,Forderungen!$A$9:$A$108,0)),0)=0,"Stichtag fehlt",IF(A100&lt;IFERROR(INDEX(Forderungen!$I$9:$I$108,MATCH(B100,Forderungen!$A$9:$A$108,0)),0),"Vor Stichtag – nicht gezählt",IF(AND(E100="Gebucht",A100&gt;TODAY()),"Gebucht in Zukunft – prüfen","OK")))))))</x:f>
      </x:c>
    </x:row>
    <x:row r="101" ht="22" customHeight="1">
      <x:c r="A101" s="93"/>
      <x:c r="B101" s="86"/>
      <x:c r="C101" s="86"/>
      <x:c r="D101" s="97"/>
      <x:c r="E101" s="86"/>
      <x:c r="F101" s="86"/>
      <x:c r="G101" s="86"/>
      <x:c r="H101" s="101" t="str">
        <x:f>IF(COUNTA(A101:E101)=0,"",IF(AND(I101="OK",E101="Gebucht"),IF(OR(C101="Zahlung",C101="Korrektur -"),-D101,D101),0))</x:f>
      </x:c>
      <x:c r="I101" s="90" t="str">
        <x:f>IF(COUNTA(A101:E101)=0,"",IF(OR(A101="",B101="",C101="",D101="",E101=""),"Angaben ergänzen",IF(D101&lt;=0,"Betrag &gt; 0 eingeben",IF(COUNTIFS(Forderungen!$A$9:$A$108,B101,Forderungen!$B$9:$B$108,"&lt;&gt;")=0,"ID ohne Forderung",IF(IFERROR(INDEX(Forderungen!$I$9:$I$108,MATCH(B101,Forderungen!$A$9:$A$108,0)),0)=0,"Stichtag fehlt",IF(A101&lt;IFERROR(INDEX(Forderungen!$I$9:$I$108,MATCH(B101,Forderungen!$A$9:$A$108,0)),0),"Vor Stichtag – nicht gezählt",IF(AND(E101="Gebucht",A101&gt;TODAY()),"Gebucht in Zukunft – prüfen","OK")))))))</x:f>
      </x:c>
    </x:row>
    <x:row r="102" ht="22" customHeight="1">
      <x:c r="A102" s="93"/>
      <x:c r="B102" s="86"/>
      <x:c r="C102" s="86"/>
      <x:c r="D102" s="97"/>
      <x:c r="E102" s="86"/>
      <x:c r="F102" s="86"/>
      <x:c r="G102" s="86"/>
      <x:c r="H102" s="101" t="str">
        <x:f>IF(COUNTA(A102:E102)=0,"",IF(AND(I102="OK",E102="Gebucht"),IF(OR(C102="Zahlung",C102="Korrektur -"),-D102,D102),0))</x:f>
      </x:c>
      <x:c r="I102" s="90" t="str">
        <x:f>IF(COUNTA(A102:E102)=0,"",IF(OR(A102="",B102="",C102="",D102="",E102=""),"Angaben ergänzen",IF(D102&lt;=0,"Betrag &gt; 0 eingeben",IF(COUNTIFS(Forderungen!$A$9:$A$108,B102,Forderungen!$B$9:$B$108,"&lt;&gt;")=0,"ID ohne Forderung",IF(IFERROR(INDEX(Forderungen!$I$9:$I$108,MATCH(B102,Forderungen!$A$9:$A$108,0)),0)=0,"Stichtag fehlt",IF(A102&lt;IFERROR(INDEX(Forderungen!$I$9:$I$108,MATCH(B102,Forderungen!$A$9:$A$108,0)),0),"Vor Stichtag – nicht gezählt",IF(AND(E102="Gebucht",A102&gt;TODAY()),"Gebucht in Zukunft – prüfen","OK")))))))</x:f>
      </x:c>
    </x:row>
    <x:row r="103" ht="22" customHeight="1">
      <x:c r="A103" s="93"/>
      <x:c r="B103" s="86"/>
      <x:c r="C103" s="86"/>
      <x:c r="D103" s="97"/>
      <x:c r="E103" s="86"/>
      <x:c r="F103" s="86"/>
      <x:c r="G103" s="86"/>
      <x:c r="H103" s="101" t="str">
        <x:f>IF(COUNTA(A103:E103)=0,"",IF(AND(I103="OK",E103="Gebucht"),IF(OR(C103="Zahlung",C103="Korrektur -"),-D103,D103),0))</x:f>
      </x:c>
      <x:c r="I103" s="90" t="str">
        <x:f>IF(COUNTA(A103:E103)=0,"",IF(OR(A103="",B103="",C103="",D103="",E103=""),"Angaben ergänzen",IF(D103&lt;=0,"Betrag &gt; 0 eingeben",IF(COUNTIFS(Forderungen!$A$9:$A$108,B103,Forderungen!$B$9:$B$108,"&lt;&gt;")=0,"ID ohne Forderung",IF(IFERROR(INDEX(Forderungen!$I$9:$I$108,MATCH(B103,Forderungen!$A$9:$A$108,0)),0)=0,"Stichtag fehlt",IF(A103&lt;IFERROR(INDEX(Forderungen!$I$9:$I$108,MATCH(B103,Forderungen!$A$9:$A$108,0)),0),"Vor Stichtag – nicht gezählt",IF(AND(E103="Gebucht",A103&gt;TODAY()),"Gebucht in Zukunft – prüfen","OK")))))))</x:f>
      </x:c>
    </x:row>
    <x:row r="104" ht="22" customHeight="1">
      <x:c r="A104" s="93"/>
      <x:c r="B104" s="86"/>
      <x:c r="C104" s="86"/>
      <x:c r="D104" s="97"/>
      <x:c r="E104" s="86"/>
      <x:c r="F104" s="86"/>
      <x:c r="G104" s="86"/>
      <x:c r="H104" s="101" t="str">
        <x:f>IF(COUNTA(A104:E104)=0,"",IF(AND(I104="OK",E104="Gebucht"),IF(OR(C104="Zahlung",C104="Korrektur -"),-D104,D104),0))</x:f>
      </x:c>
      <x:c r="I104" s="90" t="str">
        <x:f>IF(COUNTA(A104:E104)=0,"",IF(OR(A104="",B104="",C104="",D104="",E104=""),"Angaben ergänzen",IF(D104&lt;=0,"Betrag &gt; 0 eingeben",IF(COUNTIFS(Forderungen!$A$9:$A$108,B104,Forderungen!$B$9:$B$108,"&lt;&gt;")=0,"ID ohne Forderung",IF(IFERROR(INDEX(Forderungen!$I$9:$I$108,MATCH(B104,Forderungen!$A$9:$A$108,0)),0)=0,"Stichtag fehlt",IF(A104&lt;IFERROR(INDEX(Forderungen!$I$9:$I$108,MATCH(B104,Forderungen!$A$9:$A$108,0)),0),"Vor Stichtag – nicht gezählt",IF(AND(E104="Gebucht",A104&gt;TODAY()),"Gebucht in Zukunft – prüfen","OK")))))))</x:f>
      </x:c>
    </x:row>
    <x:row r="105" ht="22" customHeight="1">
      <x:c r="A105" s="93"/>
      <x:c r="B105" s="86"/>
      <x:c r="C105" s="86"/>
      <x:c r="D105" s="97"/>
      <x:c r="E105" s="86"/>
      <x:c r="F105" s="86"/>
      <x:c r="G105" s="86"/>
      <x:c r="H105" s="101" t="str">
        <x:f>IF(COUNTA(A105:E105)=0,"",IF(AND(I105="OK",E105="Gebucht"),IF(OR(C105="Zahlung",C105="Korrektur -"),-D105,D105),0))</x:f>
      </x:c>
      <x:c r="I105" s="90" t="str">
        <x:f>IF(COUNTA(A105:E105)=0,"",IF(OR(A105="",B105="",C105="",D105="",E105=""),"Angaben ergänzen",IF(D105&lt;=0,"Betrag &gt; 0 eingeben",IF(COUNTIFS(Forderungen!$A$9:$A$108,B105,Forderungen!$B$9:$B$108,"&lt;&gt;")=0,"ID ohne Forderung",IF(IFERROR(INDEX(Forderungen!$I$9:$I$108,MATCH(B105,Forderungen!$A$9:$A$108,0)),0)=0,"Stichtag fehlt",IF(A105&lt;IFERROR(INDEX(Forderungen!$I$9:$I$108,MATCH(B105,Forderungen!$A$9:$A$108,0)),0),"Vor Stichtag – nicht gezählt",IF(AND(E105="Gebucht",A105&gt;TODAY()),"Gebucht in Zukunft – prüfen","OK")))))))</x:f>
      </x:c>
    </x:row>
    <x:row r="106" ht="22" customHeight="1">
      <x:c r="A106" s="93"/>
      <x:c r="B106" s="86"/>
      <x:c r="C106" s="86"/>
      <x:c r="D106" s="97"/>
      <x:c r="E106" s="86"/>
      <x:c r="F106" s="86"/>
      <x:c r="G106" s="86"/>
      <x:c r="H106" s="101" t="str">
        <x:f>IF(COUNTA(A106:E106)=0,"",IF(AND(I106="OK",E106="Gebucht"),IF(OR(C106="Zahlung",C106="Korrektur -"),-D106,D106),0))</x:f>
      </x:c>
      <x:c r="I106" s="90" t="str">
        <x:f>IF(COUNTA(A106:E106)=0,"",IF(OR(A106="",B106="",C106="",D106="",E106=""),"Angaben ergänzen",IF(D106&lt;=0,"Betrag &gt; 0 eingeben",IF(COUNTIFS(Forderungen!$A$9:$A$108,B106,Forderungen!$B$9:$B$108,"&lt;&gt;")=0,"ID ohne Forderung",IF(IFERROR(INDEX(Forderungen!$I$9:$I$108,MATCH(B106,Forderungen!$A$9:$A$108,0)),0)=0,"Stichtag fehlt",IF(A106&lt;IFERROR(INDEX(Forderungen!$I$9:$I$108,MATCH(B106,Forderungen!$A$9:$A$108,0)),0),"Vor Stichtag – nicht gezählt",IF(AND(E106="Gebucht",A106&gt;TODAY()),"Gebucht in Zukunft – prüfen","OK")))))))</x:f>
      </x:c>
    </x:row>
    <x:row r="107" ht="22" customHeight="1">
      <x:c r="A107" s="93"/>
      <x:c r="B107" s="86"/>
      <x:c r="C107" s="86"/>
      <x:c r="D107" s="97"/>
      <x:c r="E107" s="86"/>
      <x:c r="F107" s="86"/>
      <x:c r="G107" s="86"/>
      <x:c r="H107" s="101" t="str">
        <x:f>IF(COUNTA(A107:E107)=0,"",IF(AND(I107="OK",E107="Gebucht"),IF(OR(C107="Zahlung",C107="Korrektur -"),-D107,D107),0))</x:f>
      </x:c>
      <x:c r="I107" s="90" t="str">
        <x:f>IF(COUNTA(A107:E107)=0,"",IF(OR(A107="",B107="",C107="",D107="",E107=""),"Angaben ergänzen",IF(D107&lt;=0,"Betrag &gt; 0 eingeben",IF(COUNTIFS(Forderungen!$A$9:$A$108,B107,Forderungen!$B$9:$B$108,"&lt;&gt;")=0,"ID ohne Forderung",IF(IFERROR(INDEX(Forderungen!$I$9:$I$108,MATCH(B107,Forderungen!$A$9:$A$108,0)),0)=0,"Stichtag fehlt",IF(A107&lt;IFERROR(INDEX(Forderungen!$I$9:$I$108,MATCH(B107,Forderungen!$A$9:$A$108,0)),0),"Vor Stichtag – nicht gezählt",IF(AND(E107="Gebucht",A107&gt;TODAY()),"Gebucht in Zukunft – prüfen","OK")))))))</x:f>
      </x:c>
    </x:row>
    <x:row r="108" ht="22" customHeight="1">
      <x:c r="A108" s="93"/>
      <x:c r="B108" s="86"/>
      <x:c r="C108" s="86"/>
      <x:c r="D108" s="97"/>
      <x:c r="E108" s="86"/>
      <x:c r="F108" s="86"/>
      <x:c r="G108" s="86"/>
      <x:c r="H108" s="101" t="str">
        <x:f>IF(COUNTA(A108:E108)=0,"",IF(AND(I108="OK",E108="Gebucht"),IF(OR(C108="Zahlung",C108="Korrektur -"),-D108,D108),0))</x:f>
      </x:c>
      <x:c r="I108" s="90" t="str">
        <x:f>IF(COUNTA(A108:E108)=0,"",IF(OR(A108="",B108="",C108="",D108="",E108=""),"Angaben ergänzen",IF(D108&lt;=0,"Betrag &gt; 0 eingeben",IF(COUNTIFS(Forderungen!$A$9:$A$108,B108,Forderungen!$B$9:$B$108,"&lt;&gt;")=0,"ID ohne Forderung",IF(IFERROR(INDEX(Forderungen!$I$9:$I$108,MATCH(B108,Forderungen!$A$9:$A$108,0)),0)=0,"Stichtag fehlt",IF(A108&lt;IFERROR(INDEX(Forderungen!$I$9:$I$108,MATCH(B108,Forderungen!$A$9:$A$108,0)),0),"Vor Stichtag – nicht gezählt",IF(AND(E108="Gebucht",A108&gt;TODAY()),"Gebucht in Zukunft – prüfen","OK")))))))</x:f>
      </x:c>
    </x:row>
    <x:row r="109" ht="22" customHeight="1">
      <x:c r="A109" s="93"/>
      <x:c r="B109" s="86"/>
      <x:c r="C109" s="86"/>
      <x:c r="D109" s="97"/>
      <x:c r="E109" s="86"/>
      <x:c r="F109" s="86"/>
      <x:c r="G109" s="86"/>
      <x:c r="H109" s="101" t="str">
        <x:f>IF(COUNTA(A109:E109)=0,"",IF(AND(I109="OK",E109="Gebucht"),IF(OR(C109="Zahlung",C109="Korrektur -"),-D109,D109),0))</x:f>
      </x:c>
      <x:c r="I109" s="90" t="str">
        <x:f>IF(COUNTA(A109:E109)=0,"",IF(OR(A109="",B109="",C109="",D109="",E109=""),"Angaben ergänzen",IF(D109&lt;=0,"Betrag &gt; 0 eingeben",IF(COUNTIFS(Forderungen!$A$9:$A$108,B109,Forderungen!$B$9:$B$108,"&lt;&gt;")=0,"ID ohne Forderung",IF(IFERROR(INDEX(Forderungen!$I$9:$I$108,MATCH(B109,Forderungen!$A$9:$A$108,0)),0)=0,"Stichtag fehlt",IF(A109&lt;IFERROR(INDEX(Forderungen!$I$9:$I$108,MATCH(B109,Forderungen!$A$9:$A$108,0)),0),"Vor Stichtag – nicht gezählt",IF(AND(E109="Gebucht",A109&gt;TODAY()),"Gebucht in Zukunft – prüfen","OK")))))))</x:f>
      </x:c>
    </x:row>
    <x:row r="110" ht="22" customHeight="1">
      <x:c r="A110" s="93"/>
      <x:c r="B110" s="86"/>
      <x:c r="C110" s="86"/>
      <x:c r="D110" s="97"/>
      <x:c r="E110" s="86"/>
      <x:c r="F110" s="86"/>
      <x:c r="G110" s="86"/>
      <x:c r="H110" s="101" t="str">
        <x:f>IF(COUNTA(A110:E110)=0,"",IF(AND(I110="OK",E110="Gebucht"),IF(OR(C110="Zahlung",C110="Korrektur -"),-D110,D110),0))</x:f>
      </x:c>
      <x:c r="I110" s="90" t="str">
        <x:f>IF(COUNTA(A110:E110)=0,"",IF(OR(A110="",B110="",C110="",D110="",E110=""),"Angaben ergänzen",IF(D110&lt;=0,"Betrag &gt; 0 eingeben",IF(COUNTIFS(Forderungen!$A$9:$A$108,B110,Forderungen!$B$9:$B$108,"&lt;&gt;")=0,"ID ohne Forderung",IF(IFERROR(INDEX(Forderungen!$I$9:$I$108,MATCH(B110,Forderungen!$A$9:$A$108,0)),0)=0,"Stichtag fehlt",IF(A110&lt;IFERROR(INDEX(Forderungen!$I$9:$I$108,MATCH(B110,Forderungen!$A$9:$A$108,0)),0),"Vor Stichtag – nicht gezählt",IF(AND(E110="Gebucht",A110&gt;TODAY()),"Gebucht in Zukunft – prüfen","OK")))))))</x:f>
      </x:c>
    </x:row>
    <x:row r="111" ht="22" customHeight="1">
      <x:c r="A111" s="93"/>
      <x:c r="B111" s="86"/>
      <x:c r="C111" s="86"/>
      <x:c r="D111" s="97"/>
      <x:c r="E111" s="86"/>
      <x:c r="F111" s="86"/>
      <x:c r="G111" s="86"/>
      <x:c r="H111" s="101" t="str">
        <x:f>IF(COUNTA(A111:E111)=0,"",IF(AND(I111="OK",E111="Gebucht"),IF(OR(C111="Zahlung",C111="Korrektur -"),-D111,D111),0))</x:f>
      </x:c>
      <x:c r="I111" s="90" t="str">
        <x:f>IF(COUNTA(A111:E111)=0,"",IF(OR(A111="",B111="",C111="",D111="",E111=""),"Angaben ergänzen",IF(D111&lt;=0,"Betrag &gt; 0 eingeben",IF(COUNTIFS(Forderungen!$A$9:$A$108,B111,Forderungen!$B$9:$B$108,"&lt;&gt;")=0,"ID ohne Forderung",IF(IFERROR(INDEX(Forderungen!$I$9:$I$108,MATCH(B111,Forderungen!$A$9:$A$108,0)),0)=0,"Stichtag fehlt",IF(A111&lt;IFERROR(INDEX(Forderungen!$I$9:$I$108,MATCH(B111,Forderungen!$A$9:$A$108,0)),0),"Vor Stichtag – nicht gezählt",IF(AND(E111="Gebucht",A111&gt;TODAY()),"Gebucht in Zukunft – prüfen","OK")))))))</x:f>
      </x:c>
    </x:row>
    <x:row r="112" ht="22" customHeight="1">
      <x:c r="A112" s="93"/>
      <x:c r="B112" s="86"/>
      <x:c r="C112" s="86"/>
      <x:c r="D112" s="97"/>
      <x:c r="E112" s="86"/>
      <x:c r="F112" s="86"/>
      <x:c r="G112" s="86"/>
      <x:c r="H112" s="101" t="str">
        <x:f>IF(COUNTA(A112:E112)=0,"",IF(AND(I112="OK",E112="Gebucht"),IF(OR(C112="Zahlung",C112="Korrektur -"),-D112,D112),0))</x:f>
      </x:c>
      <x:c r="I112" s="90" t="str">
        <x:f>IF(COUNTA(A112:E112)=0,"",IF(OR(A112="",B112="",C112="",D112="",E112=""),"Angaben ergänzen",IF(D112&lt;=0,"Betrag &gt; 0 eingeben",IF(COUNTIFS(Forderungen!$A$9:$A$108,B112,Forderungen!$B$9:$B$108,"&lt;&gt;")=0,"ID ohne Forderung",IF(IFERROR(INDEX(Forderungen!$I$9:$I$108,MATCH(B112,Forderungen!$A$9:$A$108,0)),0)=0,"Stichtag fehlt",IF(A112&lt;IFERROR(INDEX(Forderungen!$I$9:$I$108,MATCH(B112,Forderungen!$A$9:$A$108,0)),0),"Vor Stichtag – nicht gezählt",IF(AND(E112="Gebucht",A112&gt;TODAY()),"Gebucht in Zukunft – prüfen","OK")))))))</x:f>
      </x:c>
    </x:row>
    <x:row r="113" ht="22" customHeight="1">
      <x:c r="A113" s="93"/>
      <x:c r="B113" s="86"/>
      <x:c r="C113" s="86"/>
      <x:c r="D113" s="97"/>
      <x:c r="E113" s="86"/>
      <x:c r="F113" s="86"/>
      <x:c r="G113" s="86"/>
      <x:c r="H113" s="101" t="str">
        <x:f>IF(COUNTA(A113:E113)=0,"",IF(AND(I113="OK",E113="Gebucht"),IF(OR(C113="Zahlung",C113="Korrektur -"),-D113,D113),0))</x:f>
      </x:c>
      <x:c r="I113" s="90" t="str">
        <x:f>IF(COUNTA(A113:E113)=0,"",IF(OR(A113="",B113="",C113="",D113="",E113=""),"Angaben ergänzen",IF(D113&lt;=0,"Betrag &gt; 0 eingeben",IF(COUNTIFS(Forderungen!$A$9:$A$108,B113,Forderungen!$B$9:$B$108,"&lt;&gt;")=0,"ID ohne Forderung",IF(IFERROR(INDEX(Forderungen!$I$9:$I$108,MATCH(B113,Forderungen!$A$9:$A$108,0)),0)=0,"Stichtag fehlt",IF(A113&lt;IFERROR(INDEX(Forderungen!$I$9:$I$108,MATCH(B113,Forderungen!$A$9:$A$108,0)),0),"Vor Stichtag – nicht gezählt",IF(AND(E113="Gebucht",A113&gt;TODAY()),"Gebucht in Zukunft – prüfen","OK")))))))</x:f>
      </x:c>
    </x:row>
    <x:row r="114" ht="22" customHeight="1">
      <x:c r="A114" s="93"/>
      <x:c r="B114" s="86"/>
      <x:c r="C114" s="86"/>
      <x:c r="D114" s="97"/>
      <x:c r="E114" s="86"/>
      <x:c r="F114" s="86"/>
      <x:c r="G114" s="86"/>
      <x:c r="H114" s="101" t="str">
        <x:f>IF(COUNTA(A114:E114)=0,"",IF(AND(I114="OK",E114="Gebucht"),IF(OR(C114="Zahlung",C114="Korrektur -"),-D114,D114),0))</x:f>
      </x:c>
      <x:c r="I114" s="90" t="str">
        <x:f>IF(COUNTA(A114:E114)=0,"",IF(OR(A114="",B114="",C114="",D114="",E114=""),"Angaben ergänzen",IF(D114&lt;=0,"Betrag &gt; 0 eingeben",IF(COUNTIFS(Forderungen!$A$9:$A$108,B114,Forderungen!$B$9:$B$108,"&lt;&gt;")=0,"ID ohne Forderung",IF(IFERROR(INDEX(Forderungen!$I$9:$I$108,MATCH(B114,Forderungen!$A$9:$A$108,0)),0)=0,"Stichtag fehlt",IF(A114&lt;IFERROR(INDEX(Forderungen!$I$9:$I$108,MATCH(B114,Forderungen!$A$9:$A$108,0)),0),"Vor Stichtag – nicht gezählt",IF(AND(E114="Gebucht",A114&gt;TODAY()),"Gebucht in Zukunft – prüfen","OK")))))))</x:f>
      </x:c>
    </x:row>
    <x:row r="115" ht="22" customHeight="1">
      <x:c r="A115" s="93"/>
      <x:c r="B115" s="86"/>
      <x:c r="C115" s="86"/>
      <x:c r="D115" s="97"/>
      <x:c r="E115" s="86"/>
      <x:c r="F115" s="86"/>
      <x:c r="G115" s="86"/>
      <x:c r="H115" s="101" t="str">
        <x:f>IF(COUNTA(A115:E115)=0,"",IF(AND(I115="OK",E115="Gebucht"),IF(OR(C115="Zahlung",C115="Korrektur -"),-D115,D115),0))</x:f>
      </x:c>
      <x:c r="I115" s="90" t="str">
        <x:f>IF(COUNTA(A115:E115)=0,"",IF(OR(A115="",B115="",C115="",D115="",E115=""),"Angaben ergänzen",IF(D115&lt;=0,"Betrag &gt; 0 eingeben",IF(COUNTIFS(Forderungen!$A$9:$A$108,B115,Forderungen!$B$9:$B$108,"&lt;&gt;")=0,"ID ohne Forderung",IF(IFERROR(INDEX(Forderungen!$I$9:$I$108,MATCH(B115,Forderungen!$A$9:$A$108,0)),0)=0,"Stichtag fehlt",IF(A115&lt;IFERROR(INDEX(Forderungen!$I$9:$I$108,MATCH(B115,Forderungen!$A$9:$A$108,0)),0),"Vor Stichtag – nicht gezählt",IF(AND(E115="Gebucht",A115&gt;TODAY()),"Gebucht in Zukunft – prüfen","OK")))))))</x:f>
      </x:c>
    </x:row>
    <x:row r="116" ht="22" customHeight="1">
      <x:c r="A116" s="93"/>
      <x:c r="B116" s="86"/>
      <x:c r="C116" s="86"/>
      <x:c r="D116" s="97"/>
      <x:c r="E116" s="86"/>
      <x:c r="F116" s="86"/>
      <x:c r="G116" s="86"/>
      <x:c r="H116" s="101" t="str">
        <x:f>IF(COUNTA(A116:E116)=0,"",IF(AND(I116="OK",E116="Gebucht"),IF(OR(C116="Zahlung",C116="Korrektur -"),-D116,D116),0))</x:f>
      </x:c>
      <x:c r="I116" s="90" t="str">
        <x:f>IF(COUNTA(A116:E116)=0,"",IF(OR(A116="",B116="",C116="",D116="",E116=""),"Angaben ergänzen",IF(D116&lt;=0,"Betrag &gt; 0 eingeben",IF(COUNTIFS(Forderungen!$A$9:$A$108,B116,Forderungen!$B$9:$B$108,"&lt;&gt;")=0,"ID ohne Forderung",IF(IFERROR(INDEX(Forderungen!$I$9:$I$108,MATCH(B116,Forderungen!$A$9:$A$108,0)),0)=0,"Stichtag fehlt",IF(A116&lt;IFERROR(INDEX(Forderungen!$I$9:$I$108,MATCH(B116,Forderungen!$A$9:$A$108,0)),0),"Vor Stichtag – nicht gezählt",IF(AND(E116="Gebucht",A116&gt;TODAY()),"Gebucht in Zukunft – prüfen","OK")))))))</x:f>
      </x:c>
    </x:row>
    <x:row r="117" ht="22" customHeight="1">
      <x:c r="A117" s="93"/>
      <x:c r="B117" s="86"/>
      <x:c r="C117" s="86"/>
      <x:c r="D117" s="97"/>
      <x:c r="E117" s="86"/>
      <x:c r="F117" s="86"/>
      <x:c r="G117" s="86"/>
      <x:c r="H117" s="101" t="str">
        <x:f>IF(COUNTA(A117:E117)=0,"",IF(AND(I117="OK",E117="Gebucht"),IF(OR(C117="Zahlung",C117="Korrektur -"),-D117,D117),0))</x:f>
      </x:c>
      <x:c r="I117" s="90" t="str">
        <x:f>IF(COUNTA(A117:E117)=0,"",IF(OR(A117="",B117="",C117="",D117="",E117=""),"Angaben ergänzen",IF(D117&lt;=0,"Betrag &gt; 0 eingeben",IF(COUNTIFS(Forderungen!$A$9:$A$108,B117,Forderungen!$B$9:$B$108,"&lt;&gt;")=0,"ID ohne Forderung",IF(IFERROR(INDEX(Forderungen!$I$9:$I$108,MATCH(B117,Forderungen!$A$9:$A$108,0)),0)=0,"Stichtag fehlt",IF(A117&lt;IFERROR(INDEX(Forderungen!$I$9:$I$108,MATCH(B117,Forderungen!$A$9:$A$108,0)),0),"Vor Stichtag – nicht gezählt",IF(AND(E117="Gebucht",A117&gt;TODAY()),"Gebucht in Zukunft – prüfen","OK")))))))</x:f>
      </x:c>
    </x:row>
    <x:row r="118" ht="22" customHeight="1">
      <x:c r="A118" s="93"/>
      <x:c r="B118" s="86"/>
      <x:c r="C118" s="86"/>
      <x:c r="D118" s="97"/>
      <x:c r="E118" s="86"/>
      <x:c r="F118" s="86"/>
      <x:c r="G118" s="86"/>
      <x:c r="H118" s="101" t="str">
        <x:f>IF(COUNTA(A118:E118)=0,"",IF(AND(I118="OK",E118="Gebucht"),IF(OR(C118="Zahlung",C118="Korrektur -"),-D118,D118),0))</x:f>
      </x:c>
      <x:c r="I118" s="90" t="str">
        <x:f>IF(COUNTA(A118:E118)=0,"",IF(OR(A118="",B118="",C118="",D118="",E118=""),"Angaben ergänzen",IF(D118&lt;=0,"Betrag &gt; 0 eingeben",IF(COUNTIFS(Forderungen!$A$9:$A$108,B118,Forderungen!$B$9:$B$108,"&lt;&gt;")=0,"ID ohne Forderung",IF(IFERROR(INDEX(Forderungen!$I$9:$I$108,MATCH(B118,Forderungen!$A$9:$A$108,0)),0)=0,"Stichtag fehlt",IF(A118&lt;IFERROR(INDEX(Forderungen!$I$9:$I$108,MATCH(B118,Forderungen!$A$9:$A$108,0)),0),"Vor Stichtag – nicht gezählt",IF(AND(E118="Gebucht",A118&gt;TODAY()),"Gebucht in Zukunft – prüfen","OK")))))))</x:f>
      </x:c>
    </x:row>
    <x:row r="119" ht="22" customHeight="1">
      <x:c r="A119" s="93"/>
      <x:c r="B119" s="86"/>
      <x:c r="C119" s="86"/>
      <x:c r="D119" s="97"/>
      <x:c r="E119" s="86"/>
      <x:c r="F119" s="86"/>
      <x:c r="G119" s="86"/>
      <x:c r="H119" s="101" t="str">
        <x:f>IF(COUNTA(A119:E119)=0,"",IF(AND(I119="OK",E119="Gebucht"),IF(OR(C119="Zahlung",C119="Korrektur -"),-D119,D119),0))</x:f>
      </x:c>
      <x:c r="I119" s="90" t="str">
        <x:f>IF(COUNTA(A119:E119)=0,"",IF(OR(A119="",B119="",C119="",D119="",E119=""),"Angaben ergänzen",IF(D119&lt;=0,"Betrag &gt; 0 eingeben",IF(COUNTIFS(Forderungen!$A$9:$A$108,B119,Forderungen!$B$9:$B$108,"&lt;&gt;")=0,"ID ohne Forderung",IF(IFERROR(INDEX(Forderungen!$I$9:$I$108,MATCH(B119,Forderungen!$A$9:$A$108,0)),0)=0,"Stichtag fehlt",IF(A119&lt;IFERROR(INDEX(Forderungen!$I$9:$I$108,MATCH(B119,Forderungen!$A$9:$A$108,0)),0),"Vor Stichtag – nicht gezählt",IF(AND(E119="Gebucht",A119&gt;TODAY()),"Gebucht in Zukunft – prüfen","OK")))))))</x:f>
      </x:c>
    </x:row>
    <x:row r="120" ht="22" customHeight="1">
      <x:c r="A120" s="93"/>
      <x:c r="B120" s="86"/>
      <x:c r="C120" s="86"/>
      <x:c r="D120" s="97"/>
      <x:c r="E120" s="86"/>
      <x:c r="F120" s="86"/>
      <x:c r="G120" s="86"/>
      <x:c r="H120" s="101" t="str">
        <x:f>IF(COUNTA(A120:E120)=0,"",IF(AND(I120="OK",E120="Gebucht"),IF(OR(C120="Zahlung",C120="Korrektur -"),-D120,D120),0))</x:f>
      </x:c>
      <x:c r="I120" s="90" t="str">
        <x:f>IF(COUNTA(A120:E120)=0,"",IF(OR(A120="",B120="",C120="",D120="",E120=""),"Angaben ergänzen",IF(D120&lt;=0,"Betrag &gt; 0 eingeben",IF(COUNTIFS(Forderungen!$A$9:$A$108,B120,Forderungen!$B$9:$B$108,"&lt;&gt;")=0,"ID ohne Forderung",IF(IFERROR(INDEX(Forderungen!$I$9:$I$108,MATCH(B120,Forderungen!$A$9:$A$108,0)),0)=0,"Stichtag fehlt",IF(A120&lt;IFERROR(INDEX(Forderungen!$I$9:$I$108,MATCH(B120,Forderungen!$A$9:$A$108,0)),0),"Vor Stichtag – nicht gezählt",IF(AND(E120="Gebucht",A120&gt;TODAY()),"Gebucht in Zukunft – prüfen","OK")))))))</x:f>
      </x:c>
    </x:row>
    <x:row r="121" ht="22" customHeight="1">
      <x:c r="A121" s="93"/>
      <x:c r="B121" s="86"/>
      <x:c r="C121" s="86"/>
      <x:c r="D121" s="97"/>
      <x:c r="E121" s="86"/>
      <x:c r="F121" s="86"/>
      <x:c r="G121" s="86"/>
      <x:c r="H121" s="101" t="str">
        <x:f>IF(COUNTA(A121:E121)=0,"",IF(AND(I121="OK",E121="Gebucht"),IF(OR(C121="Zahlung",C121="Korrektur -"),-D121,D121),0))</x:f>
      </x:c>
      <x:c r="I121" s="90" t="str">
        <x:f>IF(COUNTA(A121:E121)=0,"",IF(OR(A121="",B121="",C121="",D121="",E121=""),"Angaben ergänzen",IF(D121&lt;=0,"Betrag &gt; 0 eingeben",IF(COUNTIFS(Forderungen!$A$9:$A$108,B121,Forderungen!$B$9:$B$108,"&lt;&gt;")=0,"ID ohne Forderung",IF(IFERROR(INDEX(Forderungen!$I$9:$I$108,MATCH(B121,Forderungen!$A$9:$A$108,0)),0)=0,"Stichtag fehlt",IF(A121&lt;IFERROR(INDEX(Forderungen!$I$9:$I$108,MATCH(B121,Forderungen!$A$9:$A$108,0)),0),"Vor Stichtag – nicht gezählt",IF(AND(E121="Gebucht",A121&gt;TODAY()),"Gebucht in Zukunft – prüfen","OK")))))))</x:f>
      </x:c>
    </x:row>
    <x:row r="122" ht="22" customHeight="1">
      <x:c r="A122" s="93"/>
      <x:c r="B122" s="86"/>
      <x:c r="C122" s="86"/>
      <x:c r="D122" s="97"/>
      <x:c r="E122" s="86"/>
      <x:c r="F122" s="86"/>
      <x:c r="G122" s="86"/>
      <x:c r="H122" s="101" t="str">
        <x:f>IF(COUNTA(A122:E122)=0,"",IF(AND(I122="OK",E122="Gebucht"),IF(OR(C122="Zahlung",C122="Korrektur -"),-D122,D122),0))</x:f>
      </x:c>
      <x:c r="I122" s="90" t="str">
        <x:f>IF(COUNTA(A122:E122)=0,"",IF(OR(A122="",B122="",C122="",D122="",E122=""),"Angaben ergänzen",IF(D122&lt;=0,"Betrag &gt; 0 eingeben",IF(COUNTIFS(Forderungen!$A$9:$A$108,B122,Forderungen!$B$9:$B$108,"&lt;&gt;")=0,"ID ohne Forderung",IF(IFERROR(INDEX(Forderungen!$I$9:$I$108,MATCH(B122,Forderungen!$A$9:$A$108,0)),0)=0,"Stichtag fehlt",IF(A122&lt;IFERROR(INDEX(Forderungen!$I$9:$I$108,MATCH(B122,Forderungen!$A$9:$A$108,0)),0),"Vor Stichtag – nicht gezählt",IF(AND(E122="Gebucht",A122&gt;TODAY()),"Gebucht in Zukunft – prüfen","OK")))))))</x:f>
      </x:c>
    </x:row>
    <x:row r="123" ht="22" customHeight="1">
      <x:c r="A123" s="93"/>
      <x:c r="B123" s="86"/>
      <x:c r="C123" s="86"/>
      <x:c r="D123" s="97"/>
      <x:c r="E123" s="86"/>
      <x:c r="F123" s="86"/>
      <x:c r="G123" s="86"/>
      <x:c r="H123" s="101" t="str">
        <x:f>IF(COUNTA(A123:E123)=0,"",IF(AND(I123="OK",E123="Gebucht"),IF(OR(C123="Zahlung",C123="Korrektur -"),-D123,D123),0))</x:f>
      </x:c>
      <x:c r="I123" s="90" t="str">
        <x:f>IF(COUNTA(A123:E123)=0,"",IF(OR(A123="",B123="",C123="",D123="",E123=""),"Angaben ergänzen",IF(D123&lt;=0,"Betrag &gt; 0 eingeben",IF(COUNTIFS(Forderungen!$A$9:$A$108,B123,Forderungen!$B$9:$B$108,"&lt;&gt;")=0,"ID ohne Forderung",IF(IFERROR(INDEX(Forderungen!$I$9:$I$108,MATCH(B123,Forderungen!$A$9:$A$108,0)),0)=0,"Stichtag fehlt",IF(A123&lt;IFERROR(INDEX(Forderungen!$I$9:$I$108,MATCH(B123,Forderungen!$A$9:$A$108,0)),0),"Vor Stichtag – nicht gezählt",IF(AND(E123="Gebucht",A123&gt;TODAY()),"Gebucht in Zukunft – prüfen","OK")))))))</x:f>
      </x:c>
    </x:row>
    <x:row r="124" ht="22" customHeight="1">
      <x:c r="A124" s="93"/>
      <x:c r="B124" s="86"/>
      <x:c r="C124" s="86"/>
      <x:c r="D124" s="97"/>
      <x:c r="E124" s="86"/>
      <x:c r="F124" s="86"/>
      <x:c r="G124" s="86"/>
      <x:c r="H124" s="101" t="str">
        <x:f>IF(COUNTA(A124:E124)=0,"",IF(AND(I124="OK",E124="Gebucht"),IF(OR(C124="Zahlung",C124="Korrektur -"),-D124,D124),0))</x:f>
      </x:c>
      <x:c r="I124" s="90" t="str">
        <x:f>IF(COUNTA(A124:E124)=0,"",IF(OR(A124="",B124="",C124="",D124="",E124=""),"Angaben ergänzen",IF(D124&lt;=0,"Betrag &gt; 0 eingeben",IF(COUNTIFS(Forderungen!$A$9:$A$108,B124,Forderungen!$B$9:$B$108,"&lt;&gt;")=0,"ID ohne Forderung",IF(IFERROR(INDEX(Forderungen!$I$9:$I$108,MATCH(B124,Forderungen!$A$9:$A$108,0)),0)=0,"Stichtag fehlt",IF(A124&lt;IFERROR(INDEX(Forderungen!$I$9:$I$108,MATCH(B124,Forderungen!$A$9:$A$108,0)),0),"Vor Stichtag – nicht gezählt",IF(AND(E124="Gebucht",A124&gt;TODAY()),"Gebucht in Zukunft – prüfen","OK")))))))</x:f>
      </x:c>
    </x:row>
    <x:row r="125" ht="22" customHeight="1">
      <x:c r="A125" s="93"/>
      <x:c r="B125" s="86"/>
      <x:c r="C125" s="86"/>
      <x:c r="D125" s="97"/>
      <x:c r="E125" s="86"/>
      <x:c r="F125" s="86"/>
      <x:c r="G125" s="86"/>
      <x:c r="H125" s="101" t="str">
        <x:f>IF(COUNTA(A125:E125)=0,"",IF(AND(I125="OK",E125="Gebucht"),IF(OR(C125="Zahlung",C125="Korrektur -"),-D125,D125),0))</x:f>
      </x:c>
      <x:c r="I125" s="90" t="str">
        <x:f>IF(COUNTA(A125:E125)=0,"",IF(OR(A125="",B125="",C125="",D125="",E125=""),"Angaben ergänzen",IF(D125&lt;=0,"Betrag &gt; 0 eingeben",IF(COUNTIFS(Forderungen!$A$9:$A$108,B125,Forderungen!$B$9:$B$108,"&lt;&gt;")=0,"ID ohne Forderung",IF(IFERROR(INDEX(Forderungen!$I$9:$I$108,MATCH(B125,Forderungen!$A$9:$A$108,0)),0)=0,"Stichtag fehlt",IF(A125&lt;IFERROR(INDEX(Forderungen!$I$9:$I$108,MATCH(B125,Forderungen!$A$9:$A$108,0)),0),"Vor Stichtag – nicht gezählt",IF(AND(E125="Gebucht",A125&gt;TODAY()),"Gebucht in Zukunft – prüfen","OK")))))))</x:f>
      </x:c>
    </x:row>
    <x:row r="126" ht="22" customHeight="1">
      <x:c r="A126" s="93"/>
      <x:c r="B126" s="86"/>
      <x:c r="C126" s="86"/>
      <x:c r="D126" s="97"/>
      <x:c r="E126" s="86"/>
      <x:c r="F126" s="86"/>
      <x:c r="G126" s="86"/>
      <x:c r="H126" s="101" t="str">
        <x:f>IF(COUNTA(A126:E126)=0,"",IF(AND(I126="OK",E126="Gebucht"),IF(OR(C126="Zahlung",C126="Korrektur -"),-D126,D126),0))</x:f>
      </x:c>
      <x:c r="I126" s="90" t="str">
        <x:f>IF(COUNTA(A126:E126)=0,"",IF(OR(A126="",B126="",C126="",D126="",E126=""),"Angaben ergänzen",IF(D126&lt;=0,"Betrag &gt; 0 eingeben",IF(COUNTIFS(Forderungen!$A$9:$A$108,B126,Forderungen!$B$9:$B$108,"&lt;&gt;")=0,"ID ohne Forderung",IF(IFERROR(INDEX(Forderungen!$I$9:$I$108,MATCH(B126,Forderungen!$A$9:$A$108,0)),0)=0,"Stichtag fehlt",IF(A126&lt;IFERROR(INDEX(Forderungen!$I$9:$I$108,MATCH(B126,Forderungen!$A$9:$A$108,0)),0),"Vor Stichtag – nicht gezählt",IF(AND(E126="Gebucht",A126&gt;TODAY()),"Gebucht in Zukunft – prüfen","OK")))))))</x:f>
      </x:c>
    </x:row>
    <x:row r="127" ht="22" customHeight="1">
      <x:c r="A127" s="93"/>
      <x:c r="B127" s="86"/>
      <x:c r="C127" s="86"/>
      <x:c r="D127" s="97"/>
      <x:c r="E127" s="86"/>
      <x:c r="F127" s="86"/>
      <x:c r="G127" s="86"/>
      <x:c r="H127" s="101" t="str">
        <x:f>IF(COUNTA(A127:E127)=0,"",IF(AND(I127="OK",E127="Gebucht"),IF(OR(C127="Zahlung",C127="Korrektur -"),-D127,D127),0))</x:f>
      </x:c>
      <x:c r="I127" s="90" t="str">
        <x:f>IF(COUNTA(A127:E127)=0,"",IF(OR(A127="",B127="",C127="",D127="",E127=""),"Angaben ergänzen",IF(D127&lt;=0,"Betrag &gt; 0 eingeben",IF(COUNTIFS(Forderungen!$A$9:$A$108,B127,Forderungen!$B$9:$B$108,"&lt;&gt;")=0,"ID ohne Forderung",IF(IFERROR(INDEX(Forderungen!$I$9:$I$108,MATCH(B127,Forderungen!$A$9:$A$108,0)),0)=0,"Stichtag fehlt",IF(A127&lt;IFERROR(INDEX(Forderungen!$I$9:$I$108,MATCH(B127,Forderungen!$A$9:$A$108,0)),0),"Vor Stichtag – nicht gezählt",IF(AND(E127="Gebucht",A127&gt;TODAY()),"Gebucht in Zukunft – prüfen","OK")))))))</x:f>
      </x:c>
    </x:row>
    <x:row r="128" ht="22" customHeight="1">
      <x:c r="A128" s="93"/>
      <x:c r="B128" s="86"/>
      <x:c r="C128" s="86"/>
      <x:c r="D128" s="97"/>
      <x:c r="E128" s="86"/>
      <x:c r="F128" s="86"/>
      <x:c r="G128" s="86"/>
      <x:c r="H128" s="101" t="str">
        <x:f>IF(COUNTA(A128:E128)=0,"",IF(AND(I128="OK",E128="Gebucht"),IF(OR(C128="Zahlung",C128="Korrektur -"),-D128,D128),0))</x:f>
      </x:c>
      <x:c r="I128" s="90" t="str">
        <x:f>IF(COUNTA(A128:E128)=0,"",IF(OR(A128="",B128="",C128="",D128="",E128=""),"Angaben ergänzen",IF(D128&lt;=0,"Betrag &gt; 0 eingeben",IF(COUNTIFS(Forderungen!$A$9:$A$108,B128,Forderungen!$B$9:$B$108,"&lt;&gt;")=0,"ID ohne Forderung",IF(IFERROR(INDEX(Forderungen!$I$9:$I$108,MATCH(B128,Forderungen!$A$9:$A$108,0)),0)=0,"Stichtag fehlt",IF(A128&lt;IFERROR(INDEX(Forderungen!$I$9:$I$108,MATCH(B128,Forderungen!$A$9:$A$108,0)),0),"Vor Stichtag – nicht gezählt",IF(AND(E128="Gebucht",A128&gt;TODAY()),"Gebucht in Zukunft – prüfen","OK")))))))</x:f>
      </x:c>
    </x:row>
    <x:row r="129" ht="22" customHeight="1">
      <x:c r="A129" s="93"/>
      <x:c r="B129" s="86"/>
      <x:c r="C129" s="86"/>
      <x:c r="D129" s="97"/>
      <x:c r="E129" s="86"/>
      <x:c r="F129" s="86"/>
      <x:c r="G129" s="86"/>
      <x:c r="H129" s="101" t="str">
        <x:f>IF(COUNTA(A129:E129)=0,"",IF(AND(I129="OK",E129="Gebucht"),IF(OR(C129="Zahlung",C129="Korrektur -"),-D129,D129),0))</x:f>
      </x:c>
      <x:c r="I129" s="90" t="str">
        <x:f>IF(COUNTA(A129:E129)=0,"",IF(OR(A129="",B129="",C129="",D129="",E129=""),"Angaben ergänzen",IF(D129&lt;=0,"Betrag &gt; 0 eingeben",IF(COUNTIFS(Forderungen!$A$9:$A$108,B129,Forderungen!$B$9:$B$108,"&lt;&gt;")=0,"ID ohne Forderung",IF(IFERROR(INDEX(Forderungen!$I$9:$I$108,MATCH(B129,Forderungen!$A$9:$A$108,0)),0)=0,"Stichtag fehlt",IF(A129&lt;IFERROR(INDEX(Forderungen!$I$9:$I$108,MATCH(B129,Forderungen!$A$9:$A$108,0)),0),"Vor Stichtag – nicht gezählt",IF(AND(E129="Gebucht",A129&gt;TODAY()),"Gebucht in Zukunft – prüfen","OK")))))))</x:f>
      </x:c>
    </x:row>
    <x:row r="130" ht="22" customHeight="1">
      <x:c r="A130" s="93"/>
      <x:c r="B130" s="86"/>
      <x:c r="C130" s="86"/>
      <x:c r="D130" s="97"/>
      <x:c r="E130" s="86"/>
      <x:c r="F130" s="86"/>
      <x:c r="G130" s="86"/>
      <x:c r="H130" s="101" t="str">
        <x:f>IF(COUNTA(A130:E130)=0,"",IF(AND(I130="OK",E130="Gebucht"),IF(OR(C130="Zahlung",C130="Korrektur -"),-D130,D130),0))</x:f>
      </x:c>
      <x:c r="I130" s="90" t="str">
        <x:f>IF(COUNTA(A130:E130)=0,"",IF(OR(A130="",B130="",C130="",D130="",E130=""),"Angaben ergänzen",IF(D130&lt;=0,"Betrag &gt; 0 eingeben",IF(COUNTIFS(Forderungen!$A$9:$A$108,B130,Forderungen!$B$9:$B$108,"&lt;&gt;")=0,"ID ohne Forderung",IF(IFERROR(INDEX(Forderungen!$I$9:$I$108,MATCH(B130,Forderungen!$A$9:$A$108,0)),0)=0,"Stichtag fehlt",IF(A130&lt;IFERROR(INDEX(Forderungen!$I$9:$I$108,MATCH(B130,Forderungen!$A$9:$A$108,0)),0),"Vor Stichtag – nicht gezählt",IF(AND(E130="Gebucht",A130&gt;TODAY()),"Gebucht in Zukunft – prüfen","OK")))))))</x:f>
      </x:c>
    </x:row>
    <x:row r="131" ht="22" customHeight="1">
      <x:c r="A131" s="93"/>
      <x:c r="B131" s="86"/>
      <x:c r="C131" s="86"/>
      <x:c r="D131" s="97"/>
      <x:c r="E131" s="86"/>
      <x:c r="F131" s="86"/>
      <x:c r="G131" s="86"/>
      <x:c r="H131" s="101" t="str">
        <x:f>IF(COUNTA(A131:E131)=0,"",IF(AND(I131="OK",E131="Gebucht"),IF(OR(C131="Zahlung",C131="Korrektur -"),-D131,D131),0))</x:f>
      </x:c>
      <x:c r="I131" s="90" t="str">
        <x:f>IF(COUNTA(A131:E131)=0,"",IF(OR(A131="",B131="",C131="",D131="",E131=""),"Angaben ergänzen",IF(D131&lt;=0,"Betrag &gt; 0 eingeben",IF(COUNTIFS(Forderungen!$A$9:$A$108,B131,Forderungen!$B$9:$B$108,"&lt;&gt;")=0,"ID ohne Forderung",IF(IFERROR(INDEX(Forderungen!$I$9:$I$108,MATCH(B131,Forderungen!$A$9:$A$108,0)),0)=0,"Stichtag fehlt",IF(A131&lt;IFERROR(INDEX(Forderungen!$I$9:$I$108,MATCH(B131,Forderungen!$A$9:$A$108,0)),0),"Vor Stichtag – nicht gezählt",IF(AND(E131="Gebucht",A131&gt;TODAY()),"Gebucht in Zukunft – prüfen","OK")))))))</x:f>
      </x:c>
    </x:row>
    <x:row r="132" ht="22" customHeight="1">
      <x:c r="A132" s="93"/>
      <x:c r="B132" s="86"/>
      <x:c r="C132" s="86"/>
      <x:c r="D132" s="97"/>
      <x:c r="E132" s="86"/>
      <x:c r="F132" s="86"/>
      <x:c r="G132" s="86"/>
      <x:c r="H132" s="101" t="str">
        <x:f>IF(COUNTA(A132:E132)=0,"",IF(AND(I132="OK",E132="Gebucht"),IF(OR(C132="Zahlung",C132="Korrektur -"),-D132,D132),0))</x:f>
      </x:c>
      <x:c r="I132" s="90" t="str">
        <x:f>IF(COUNTA(A132:E132)=0,"",IF(OR(A132="",B132="",C132="",D132="",E132=""),"Angaben ergänzen",IF(D132&lt;=0,"Betrag &gt; 0 eingeben",IF(COUNTIFS(Forderungen!$A$9:$A$108,B132,Forderungen!$B$9:$B$108,"&lt;&gt;")=0,"ID ohne Forderung",IF(IFERROR(INDEX(Forderungen!$I$9:$I$108,MATCH(B132,Forderungen!$A$9:$A$108,0)),0)=0,"Stichtag fehlt",IF(A132&lt;IFERROR(INDEX(Forderungen!$I$9:$I$108,MATCH(B132,Forderungen!$A$9:$A$108,0)),0),"Vor Stichtag – nicht gezählt",IF(AND(E132="Gebucht",A132&gt;TODAY()),"Gebucht in Zukunft – prüfen","OK")))))))</x:f>
      </x:c>
    </x:row>
    <x:row r="133" ht="22" customHeight="1">
      <x:c r="A133" s="93"/>
      <x:c r="B133" s="86"/>
      <x:c r="C133" s="86"/>
      <x:c r="D133" s="97"/>
      <x:c r="E133" s="86"/>
      <x:c r="F133" s="86"/>
      <x:c r="G133" s="86"/>
      <x:c r="H133" s="101" t="str">
        <x:f>IF(COUNTA(A133:E133)=0,"",IF(AND(I133="OK",E133="Gebucht"),IF(OR(C133="Zahlung",C133="Korrektur -"),-D133,D133),0))</x:f>
      </x:c>
      <x:c r="I133" s="90" t="str">
        <x:f>IF(COUNTA(A133:E133)=0,"",IF(OR(A133="",B133="",C133="",D133="",E133=""),"Angaben ergänzen",IF(D133&lt;=0,"Betrag &gt; 0 eingeben",IF(COUNTIFS(Forderungen!$A$9:$A$108,B133,Forderungen!$B$9:$B$108,"&lt;&gt;")=0,"ID ohne Forderung",IF(IFERROR(INDEX(Forderungen!$I$9:$I$108,MATCH(B133,Forderungen!$A$9:$A$108,0)),0)=0,"Stichtag fehlt",IF(A133&lt;IFERROR(INDEX(Forderungen!$I$9:$I$108,MATCH(B133,Forderungen!$A$9:$A$108,0)),0),"Vor Stichtag – nicht gezählt",IF(AND(E133="Gebucht",A133&gt;TODAY()),"Gebucht in Zukunft – prüfen","OK")))))))</x:f>
      </x:c>
    </x:row>
    <x:row r="134" ht="22" customHeight="1">
      <x:c r="A134" s="93"/>
      <x:c r="B134" s="86"/>
      <x:c r="C134" s="86"/>
      <x:c r="D134" s="97"/>
      <x:c r="E134" s="86"/>
      <x:c r="F134" s="86"/>
      <x:c r="G134" s="86"/>
      <x:c r="H134" s="101" t="str">
        <x:f>IF(COUNTA(A134:E134)=0,"",IF(AND(I134="OK",E134="Gebucht"),IF(OR(C134="Zahlung",C134="Korrektur -"),-D134,D134),0))</x:f>
      </x:c>
      <x:c r="I134" s="90" t="str">
        <x:f>IF(COUNTA(A134:E134)=0,"",IF(OR(A134="",B134="",C134="",D134="",E134=""),"Angaben ergänzen",IF(D134&lt;=0,"Betrag &gt; 0 eingeben",IF(COUNTIFS(Forderungen!$A$9:$A$108,B134,Forderungen!$B$9:$B$108,"&lt;&gt;")=0,"ID ohne Forderung",IF(IFERROR(INDEX(Forderungen!$I$9:$I$108,MATCH(B134,Forderungen!$A$9:$A$108,0)),0)=0,"Stichtag fehlt",IF(A134&lt;IFERROR(INDEX(Forderungen!$I$9:$I$108,MATCH(B134,Forderungen!$A$9:$A$108,0)),0),"Vor Stichtag – nicht gezählt",IF(AND(E134="Gebucht",A134&gt;TODAY()),"Gebucht in Zukunft – prüfen","OK")))))))</x:f>
      </x:c>
    </x:row>
    <x:row r="135" ht="22" customHeight="1">
      <x:c r="A135" s="93"/>
      <x:c r="B135" s="86"/>
      <x:c r="C135" s="86"/>
      <x:c r="D135" s="97"/>
      <x:c r="E135" s="86"/>
      <x:c r="F135" s="86"/>
      <x:c r="G135" s="86"/>
      <x:c r="H135" s="101" t="str">
        <x:f>IF(COUNTA(A135:E135)=0,"",IF(AND(I135="OK",E135="Gebucht"),IF(OR(C135="Zahlung",C135="Korrektur -"),-D135,D135),0))</x:f>
      </x:c>
      <x:c r="I135" s="90" t="str">
        <x:f>IF(COUNTA(A135:E135)=0,"",IF(OR(A135="",B135="",C135="",D135="",E135=""),"Angaben ergänzen",IF(D135&lt;=0,"Betrag &gt; 0 eingeben",IF(COUNTIFS(Forderungen!$A$9:$A$108,B135,Forderungen!$B$9:$B$108,"&lt;&gt;")=0,"ID ohne Forderung",IF(IFERROR(INDEX(Forderungen!$I$9:$I$108,MATCH(B135,Forderungen!$A$9:$A$108,0)),0)=0,"Stichtag fehlt",IF(A135&lt;IFERROR(INDEX(Forderungen!$I$9:$I$108,MATCH(B135,Forderungen!$A$9:$A$108,0)),0),"Vor Stichtag – nicht gezählt",IF(AND(E135="Gebucht",A135&gt;TODAY()),"Gebucht in Zukunft – prüfen","OK")))))))</x:f>
      </x:c>
    </x:row>
    <x:row r="136" ht="22" customHeight="1">
      <x:c r="A136" s="93"/>
      <x:c r="B136" s="86"/>
      <x:c r="C136" s="86"/>
      <x:c r="D136" s="97"/>
      <x:c r="E136" s="86"/>
      <x:c r="F136" s="86"/>
      <x:c r="G136" s="86"/>
      <x:c r="H136" s="101" t="str">
        <x:f>IF(COUNTA(A136:E136)=0,"",IF(AND(I136="OK",E136="Gebucht"),IF(OR(C136="Zahlung",C136="Korrektur -"),-D136,D136),0))</x:f>
      </x:c>
      <x:c r="I136" s="90" t="str">
        <x:f>IF(COUNTA(A136:E136)=0,"",IF(OR(A136="",B136="",C136="",D136="",E136=""),"Angaben ergänzen",IF(D136&lt;=0,"Betrag &gt; 0 eingeben",IF(COUNTIFS(Forderungen!$A$9:$A$108,B136,Forderungen!$B$9:$B$108,"&lt;&gt;")=0,"ID ohne Forderung",IF(IFERROR(INDEX(Forderungen!$I$9:$I$108,MATCH(B136,Forderungen!$A$9:$A$108,0)),0)=0,"Stichtag fehlt",IF(A136&lt;IFERROR(INDEX(Forderungen!$I$9:$I$108,MATCH(B136,Forderungen!$A$9:$A$108,0)),0),"Vor Stichtag – nicht gezählt",IF(AND(E136="Gebucht",A136&gt;TODAY()),"Gebucht in Zukunft – prüfen","OK")))))))</x:f>
      </x:c>
    </x:row>
    <x:row r="137" ht="22" customHeight="1">
      <x:c r="A137" s="93"/>
      <x:c r="B137" s="86"/>
      <x:c r="C137" s="86"/>
      <x:c r="D137" s="97"/>
      <x:c r="E137" s="86"/>
      <x:c r="F137" s="86"/>
      <x:c r="G137" s="86"/>
      <x:c r="H137" s="101" t="str">
        <x:f>IF(COUNTA(A137:E137)=0,"",IF(AND(I137="OK",E137="Gebucht"),IF(OR(C137="Zahlung",C137="Korrektur -"),-D137,D137),0))</x:f>
      </x:c>
      <x:c r="I137" s="90" t="str">
        <x:f>IF(COUNTA(A137:E137)=0,"",IF(OR(A137="",B137="",C137="",D137="",E137=""),"Angaben ergänzen",IF(D137&lt;=0,"Betrag &gt; 0 eingeben",IF(COUNTIFS(Forderungen!$A$9:$A$108,B137,Forderungen!$B$9:$B$108,"&lt;&gt;")=0,"ID ohne Forderung",IF(IFERROR(INDEX(Forderungen!$I$9:$I$108,MATCH(B137,Forderungen!$A$9:$A$108,0)),0)=0,"Stichtag fehlt",IF(A137&lt;IFERROR(INDEX(Forderungen!$I$9:$I$108,MATCH(B137,Forderungen!$A$9:$A$108,0)),0),"Vor Stichtag – nicht gezählt",IF(AND(E137="Gebucht",A137&gt;TODAY()),"Gebucht in Zukunft – prüfen","OK")))))))</x:f>
      </x:c>
    </x:row>
    <x:row r="138" ht="22" customHeight="1">
      <x:c r="A138" s="93"/>
      <x:c r="B138" s="86"/>
      <x:c r="C138" s="86"/>
      <x:c r="D138" s="97"/>
      <x:c r="E138" s="86"/>
      <x:c r="F138" s="86"/>
      <x:c r="G138" s="86"/>
      <x:c r="H138" s="101" t="str">
        <x:f>IF(COUNTA(A138:E138)=0,"",IF(AND(I138="OK",E138="Gebucht"),IF(OR(C138="Zahlung",C138="Korrektur -"),-D138,D138),0))</x:f>
      </x:c>
      <x:c r="I138" s="90" t="str">
        <x:f>IF(COUNTA(A138:E138)=0,"",IF(OR(A138="",B138="",C138="",D138="",E138=""),"Angaben ergänzen",IF(D138&lt;=0,"Betrag &gt; 0 eingeben",IF(COUNTIFS(Forderungen!$A$9:$A$108,B138,Forderungen!$B$9:$B$108,"&lt;&gt;")=0,"ID ohne Forderung",IF(IFERROR(INDEX(Forderungen!$I$9:$I$108,MATCH(B138,Forderungen!$A$9:$A$108,0)),0)=0,"Stichtag fehlt",IF(A138&lt;IFERROR(INDEX(Forderungen!$I$9:$I$108,MATCH(B138,Forderungen!$A$9:$A$108,0)),0),"Vor Stichtag – nicht gezählt",IF(AND(E138="Gebucht",A138&gt;TODAY()),"Gebucht in Zukunft – prüfen","OK")))))))</x:f>
      </x:c>
    </x:row>
    <x:row r="139" ht="22" customHeight="1">
      <x:c r="A139" s="93"/>
      <x:c r="B139" s="86"/>
      <x:c r="C139" s="86"/>
      <x:c r="D139" s="97"/>
      <x:c r="E139" s="86"/>
      <x:c r="F139" s="86"/>
      <x:c r="G139" s="86"/>
      <x:c r="H139" s="101" t="str">
        <x:f>IF(COUNTA(A139:E139)=0,"",IF(AND(I139="OK",E139="Gebucht"),IF(OR(C139="Zahlung",C139="Korrektur -"),-D139,D139),0))</x:f>
      </x:c>
      <x:c r="I139" s="90" t="str">
        <x:f>IF(COUNTA(A139:E139)=0,"",IF(OR(A139="",B139="",C139="",D139="",E139=""),"Angaben ergänzen",IF(D139&lt;=0,"Betrag &gt; 0 eingeben",IF(COUNTIFS(Forderungen!$A$9:$A$108,B139,Forderungen!$B$9:$B$108,"&lt;&gt;")=0,"ID ohne Forderung",IF(IFERROR(INDEX(Forderungen!$I$9:$I$108,MATCH(B139,Forderungen!$A$9:$A$108,0)),0)=0,"Stichtag fehlt",IF(A139&lt;IFERROR(INDEX(Forderungen!$I$9:$I$108,MATCH(B139,Forderungen!$A$9:$A$108,0)),0),"Vor Stichtag – nicht gezählt",IF(AND(E139="Gebucht",A139&gt;TODAY()),"Gebucht in Zukunft – prüfen","OK")))))))</x:f>
      </x:c>
    </x:row>
    <x:row r="140" ht="22" customHeight="1">
      <x:c r="A140" s="93"/>
      <x:c r="B140" s="86"/>
      <x:c r="C140" s="86"/>
      <x:c r="D140" s="97"/>
      <x:c r="E140" s="86"/>
      <x:c r="F140" s="86"/>
      <x:c r="G140" s="86"/>
      <x:c r="H140" s="101" t="str">
        <x:f>IF(COUNTA(A140:E140)=0,"",IF(AND(I140="OK",E140="Gebucht"),IF(OR(C140="Zahlung",C140="Korrektur -"),-D140,D140),0))</x:f>
      </x:c>
      <x:c r="I140" s="90" t="str">
        <x:f>IF(COUNTA(A140:E140)=0,"",IF(OR(A140="",B140="",C140="",D140="",E140=""),"Angaben ergänzen",IF(D140&lt;=0,"Betrag &gt; 0 eingeben",IF(COUNTIFS(Forderungen!$A$9:$A$108,B140,Forderungen!$B$9:$B$108,"&lt;&gt;")=0,"ID ohne Forderung",IF(IFERROR(INDEX(Forderungen!$I$9:$I$108,MATCH(B140,Forderungen!$A$9:$A$108,0)),0)=0,"Stichtag fehlt",IF(A140&lt;IFERROR(INDEX(Forderungen!$I$9:$I$108,MATCH(B140,Forderungen!$A$9:$A$108,0)),0),"Vor Stichtag – nicht gezählt",IF(AND(E140="Gebucht",A140&gt;TODAY()),"Gebucht in Zukunft – prüfen","OK")))))))</x:f>
      </x:c>
    </x:row>
    <x:row r="141" ht="22" customHeight="1">
      <x:c r="A141" s="93"/>
      <x:c r="B141" s="86"/>
      <x:c r="C141" s="86"/>
      <x:c r="D141" s="97"/>
      <x:c r="E141" s="86"/>
      <x:c r="F141" s="86"/>
      <x:c r="G141" s="86"/>
      <x:c r="H141" s="101" t="str">
        <x:f>IF(COUNTA(A141:E141)=0,"",IF(AND(I141="OK",E141="Gebucht"),IF(OR(C141="Zahlung",C141="Korrektur -"),-D141,D141),0))</x:f>
      </x:c>
      <x:c r="I141" s="90" t="str">
        <x:f>IF(COUNTA(A141:E141)=0,"",IF(OR(A141="",B141="",C141="",D141="",E141=""),"Angaben ergänzen",IF(D141&lt;=0,"Betrag &gt; 0 eingeben",IF(COUNTIFS(Forderungen!$A$9:$A$108,B141,Forderungen!$B$9:$B$108,"&lt;&gt;")=0,"ID ohne Forderung",IF(IFERROR(INDEX(Forderungen!$I$9:$I$108,MATCH(B141,Forderungen!$A$9:$A$108,0)),0)=0,"Stichtag fehlt",IF(A141&lt;IFERROR(INDEX(Forderungen!$I$9:$I$108,MATCH(B141,Forderungen!$A$9:$A$108,0)),0),"Vor Stichtag – nicht gezählt",IF(AND(E141="Gebucht",A141&gt;TODAY()),"Gebucht in Zukunft – prüfen","OK")))))))</x:f>
      </x:c>
    </x:row>
    <x:row r="142" ht="22" customHeight="1">
      <x:c r="A142" s="93"/>
      <x:c r="B142" s="86"/>
      <x:c r="C142" s="86"/>
      <x:c r="D142" s="97"/>
      <x:c r="E142" s="86"/>
      <x:c r="F142" s="86"/>
      <x:c r="G142" s="86"/>
      <x:c r="H142" s="101" t="str">
        <x:f>IF(COUNTA(A142:E142)=0,"",IF(AND(I142="OK",E142="Gebucht"),IF(OR(C142="Zahlung",C142="Korrektur -"),-D142,D142),0))</x:f>
      </x:c>
      <x:c r="I142" s="90" t="str">
        <x:f>IF(COUNTA(A142:E142)=0,"",IF(OR(A142="",B142="",C142="",D142="",E142=""),"Angaben ergänzen",IF(D142&lt;=0,"Betrag &gt; 0 eingeben",IF(COUNTIFS(Forderungen!$A$9:$A$108,B142,Forderungen!$B$9:$B$108,"&lt;&gt;")=0,"ID ohne Forderung",IF(IFERROR(INDEX(Forderungen!$I$9:$I$108,MATCH(B142,Forderungen!$A$9:$A$108,0)),0)=0,"Stichtag fehlt",IF(A142&lt;IFERROR(INDEX(Forderungen!$I$9:$I$108,MATCH(B142,Forderungen!$A$9:$A$108,0)),0),"Vor Stichtag – nicht gezählt",IF(AND(E142="Gebucht",A142&gt;TODAY()),"Gebucht in Zukunft – prüfen","OK")))))))</x:f>
      </x:c>
    </x:row>
    <x:row r="143" ht="22" customHeight="1">
      <x:c r="A143" s="93"/>
      <x:c r="B143" s="86"/>
      <x:c r="C143" s="86"/>
      <x:c r="D143" s="97"/>
      <x:c r="E143" s="86"/>
      <x:c r="F143" s="86"/>
      <x:c r="G143" s="86"/>
      <x:c r="H143" s="101" t="str">
        <x:f>IF(COUNTA(A143:E143)=0,"",IF(AND(I143="OK",E143="Gebucht"),IF(OR(C143="Zahlung",C143="Korrektur -"),-D143,D143),0))</x:f>
      </x:c>
      <x:c r="I143" s="90" t="str">
        <x:f>IF(COUNTA(A143:E143)=0,"",IF(OR(A143="",B143="",C143="",D143="",E143=""),"Angaben ergänzen",IF(D143&lt;=0,"Betrag &gt; 0 eingeben",IF(COUNTIFS(Forderungen!$A$9:$A$108,B143,Forderungen!$B$9:$B$108,"&lt;&gt;")=0,"ID ohne Forderung",IF(IFERROR(INDEX(Forderungen!$I$9:$I$108,MATCH(B143,Forderungen!$A$9:$A$108,0)),0)=0,"Stichtag fehlt",IF(A143&lt;IFERROR(INDEX(Forderungen!$I$9:$I$108,MATCH(B143,Forderungen!$A$9:$A$108,0)),0),"Vor Stichtag – nicht gezählt",IF(AND(E143="Gebucht",A143&gt;TODAY()),"Gebucht in Zukunft – prüfen","OK")))))))</x:f>
      </x:c>
    </x:row>
    <x:row r="144" ht="22" customHeight="1">
      <x:c r="A144" s="93"/>
      <x:c r="B144" s="86"/>
      <x:c r="C144" s="86"/>
      <x:c r="D144" s="97"/>
      <x:c r="E144" s="86"/>
      <x:c r="F144" s="86"/>
      <x:c r="G144" s="86"/>
      <x:c r="H144" s="101" t="str">
        <x:f>IF(COUNTA(A144:E144)=0,"",IF(AND(I144="OK",E144="Gebucht"),IF(OR(C144="Zahlung",C144="Korrektur -"),-D144,D144),0))</x:f>
      </x:c>
      <x:c r="I144" s="90" t="str">
        <x:f>IF(COUNTA(A144:E144)=0,"",IF(OR(A144="",B144="",C144="",D144="",E144=""),"Angaben ergänzen",IF(D144&lt;=0,"Betrag &gt; 0 eingeben",IF(COUNTIFS(Forderungen!$A$9:$A$108,B144,Forderungen!$B$9:$B$108,"&lt;&gt;")=0,"ID ohne Forderung",IF(IFERROR(INDEX(Forderungen!$I$9:$I$108,MATCH(B144,Forderungen!$A$9:$A$108,0)),0)=0,"Stichtag fehlt",IF(A144&lt;IFERROR(INDEX(Forderungen!$I$9:$I$108,MATCH(B144,Forderungen!$A$9:$A$108,0)),0),"Vor Stichtag – nicht gezählt",IF(AND(E144="Gebucht",A144&gt;TODAY()),"Gebucht in Zukunft – prüfen","OK")))))))</x:f>
      </x:c>
    </x:row>
    <x:row r="145" ht="22" customHeight="1">
      <x:c r="A145" s="93"/>
      <x:c r="B145" s="86"/>
      <x:c r="C145" s="86"/>
      <x:c r="D145" s="97"/>
      <x:c r="E145" s="86"/>
      <x:c r="F145" s="86"/>
      <x:c r="G145" s="86"/>
      <x:c r="H145" s="101" t="str">
        <x:f>IF(COUNTA(A145:E145)=0,"",IF(AND(I145="OK",E145="Gebucht"),IF(OR(C145="Zahlung",C145="Korrektur -"),-D145,D145),0))</x:f>
      </x:c>
      <x:c r="I145" s="90" t="str">
        <x:f>IF(COUNTA(A145:E145)=0,"",IF(OR(A145="",B145="",C145="",D145="",E145=""),"Angaben ergänzen",IF(D145&lt;=0,"Betrag &gt; 0 eingeben",IF(COUNTIFS(Forderungen!$A$9:$A$108,B145,Forderungen!$B$9:$B$108,"&lt;&gt;")=0,"ID ohne Forderung",IF(IFERROR(INDEX(Forderungen!$I$9:$I$108,MATCH(B145,Forderungen!$A$9:$A$108,0)),0)=0,"Stichtag fehlt",IF(A145&lt;IFERROR(INDEX(Forderungen!$I$9:$I$108,MATCH(B145,Forderungen!$A$9:$A$108,0)),0),"Vor Stichtag – nicht gezählt",IF(AND(E145="Gebucht",A145&gt;TODAY()),"Gebucht in Zukunft – prüfen","OK")))))))</x:f>
      </x:c>
    </x:row>
    <x:row r="146" ht="22" customHeight="1">
      <x:c r="A146" s="93"/>
      <x:c r="B146" s="86"/>
      <x:c r="C146" s="86"/>
      <x:c r="D146" s="97"/>
      <x:c r="E146" s="86"/>
      <x:c r="F146" s="86"/>
      <x:c r="G146" s="86"/>
      <x:c r="H146" s="101" t="str">
        <x:f>IF(COUNTA(A146:E146)=0,"",IF(AND(I146="OK",E146="Gebucht"),IF(OR(C146="Zahlung",C146="Korrektur -"),-D146,D146),0))</x:f>
      </x:c>
      <x:c r="I146" s="90" t="str">
        <x:f>IF(COUNTA(A146:E146)=0,"",IF(OR(A146="",B146="",C146="",D146="",E146=""),"Angaben ergänzen",IF(D146&lt;=0,"Betrag &gt; 0 eingeben",IF(COUNTIFS(Forderungen!$A$9:$A$108,B146,Forderungen!$B$9:$B$108,"&lt;&gt;")=0,"ID ohne Forderung",IF(IFERROR(INDEX(Forderungen!$I$9:$I$108,MATCH(B146,Forderungen!$A$9:$A$108,0)),0)=0,"Stichtag fehlt",IF(A146&lt;IFERROR(INDEX(Forderungen!$I$9:$I$108,MATCH(B146,Forderungen!$A$9:$A$108,0)),0),"Vor Stichtag – nicht gezählt",IF(AND(E146="Gebucht",A146&gt;TODAY()),"Gebucht in Zukunft – prüfen","OK")))))))</x:f>
      </x:c>
    </x:row>
    <x:row r="147" ht="22" customHeight="1">
      <x:c r="A147" s="93"/>
      <x:c r="B147" s="86"/>
      <x:c r="C147" s="86"/>
      <x:c r="D147" s="97"/>
      <x:c r="E147" s="86"/>
      <x:c r="F147" s="86"/>
      <x:c r="G147" s="86"/>
      <x:c r="H147" s="101" t="str">
        <x:f>IF(COUNTA(A147:E147)=0,"",IF(AND(I147="OK",E147="Gebucht"),IF(OR(C147="Zahlung",C147="Korrektur -"),-D147,D147),0))</x:f>
      </x:c>
      <x:c r="I147" s="90" t="str">
        <x:f>IF(COUNTA(A147:E147)=0,"",IF(OR(A147="",B147="",C147="",D147="",E147=""),"Angaben ergänzen",IF(D147&lt;=0,"Betrag &gt; 0 eingeben",IF(COUNTIFS(Forderungen!$A$9:$A$108,B147,Forderungen!$B$9:$B$108,"&lt;&gt;")=0,"ID ohne Forderung",IF(IFERROR(INDEX(Forderungen!$I$9:$I$108,MATCH(B147,Forderungen!$A$9:$A$108,0)),0)=0,"Stichtag fehlt",IF(A147&lt;IFERROR(INDEX(Forderungen!$I$9:$I$108,MATCH(B147,Forderungen!$A$9:$A$108,0)),0),"Vor Stichtag – nicht gezählt",IF(AND(E147="Gebucht",A147&gt;TODAY()),"Gebucht in Zukunft – prüfen","OK")))))))</x:f>
      </x:c>
    </x:row>
    <x:row r="148" ht="22" customHeight="1">
      <x:c r="A148" s="93"/>
      <x:c r="B148" s="86"/>
      <x:c r="C148" s="86"/>
      <x:c r="D148" s="97"/>
      <x:c r="E148" s="86"/>
      <x:c r="F148" s="86"/>
      <x:c r="G148" s="86"/>
      <x:c r="H148" s="101" t="str">
        <x:f>IF(COUNTA(A148:E148)=0,"",IF(AND(I148="OK",E148="Gebucht"),IF(OR(C148="Zahlung",C148="Korrektur -"),-D148,D148),0))</x:f>
      </x:c>
      <x:c r="I148" s="90" t="str">
        <x:f>IF(COUNTA(A148:E148)=0,"",IF(OR(A148="",B148="",C148="",D148="",E148=""),"Angaben ergänzen",IF(D148&lt;=0,"Betrag &gt; 0 eingeben",IF(COUNTIFS(Forderungen!$A$9:$A$108,B148,Forderungen!$B$9:$B$108,"&lt;&gt;")=0,"ID ohne Forderung",IF(IFERROR(INDEX(Forderungen!$I$9:$I$108,MATCH(B148,Forderungen!$A$9:$A$108,0)),0)=0,"Stichtag fehlt",IF(A148&lt;IFERROR(INDEX(Forderungen!$I$9:$I$108,MATCH(B148,Forderungen!$A$9:$A$108,0)),0),"Vor Stichtag – nicht gezählt",IF(AND(E148="Gebucht",A148&gt;TODAY()),"Gebucht in Zukunft – prüfen","OK")))))))</x:f>
      </x:c>
    </x:row>
    <x:row r="149" ht="22" customHeight="1">
      <x:c r="A149" s="93"/>
      <x:c r="B149" s="86"/>
      <x:c r="C149" s="86"/>
      <x:c r="D149" s="97"/>
      <x:c r="E149" s="86"/>
      <x:c r="F149" s="86"/>
      <x:c r="G149" s="86"/>
      <x:c r="H149" s="101" t="str">
        <x:f>IF(COUNTA(A149:E149)=0,"",IF(AND(I149="OK",E149="Gebucht"),IF(OR(C149="Zahlung",C149="Korrektur -"),-D149,D149),0))</x:f>
      </x:c>
      <x:c r="I149" s="90" t="str">
        <x:f>IF(COUNTA(A149:E149)=0,"",IF(OR(A149="",B149="",C149="",D149="",E149=""),"Angaben ergänzen",IF(D149&lt;=0,"Betrag &gt; 0 eingeben",IF(COUNTIFS(Forderungen!$A$9:$A$108,B149,Forderungen!$B$9:$B$108,"&lt;&gt;")=0,"ID ohne Forderung",IF(IFERROR(INDEX(Forderungen!$I$9:$I$108,MATCH(B149,Forderungen!$A$9:$A$108,0)),0)=0,"Stichtag fehlt",IF(A149&lt;IFERROR(INDEX(Forderungen!$I$9:$I$108,MATCH(B149,Forderungen!$A$9:$A$108,0)),0),"Vor Stichtag – nicht gezählt",IF(AND(E149="Gebucht",A149&gt;TODAY()),"Gebucht in Zukunft – prüfen","OK")))))))</x:f>
      </x:c>
    </x:row>
    <x:row r="150" ht="22" customHeight="1">
      <x:c r="A150" s="93"/>
      <x:c r="B150" s="86"/>
      <x:c r="C150" s="86"/>
      <x:c r="D150" s="97"/>
      <x:c r="E150" s="86"/>
      <x:c r="F150" s="86"/>
      <x:c r="G150" s="86"/>
      <x:c r="H150" s="101" t="str">
        <x:f>IF(COUNTA(A150:E150)=0,"",IF(AND(I150="OK",E150="Gebucht"),IF(OR(C150="Zahlung",C150="Korrektur -"),-D150,D150),0))</x:f>
      </x:c>
      <x:c r="I150" s="90" t="str">
        <x:f>IF(COUNTA(A150:E150)=0,"",IF(OR(A150="",B150="",C150="",D150="",E150=""),"Angaben ergänzen",IF(D150&lt;=0,"Betrag &gt; 0 eingeben",IF(COUNTIFS(Forderungen!$A$9:$A$108,B150,Forderungen!$B$9:$B$108,"&lt;&gt;")=0,"ID ohne Forderung",IF(IFERROR(INDEX(Forderungen!$I$9:$I$108,MATCH(B150,Forderungen!$A$9:$A$108,0)),0)=0,"Stichtag fehlt",IF(A150&lt;IFERROR(INDEX(Forderungen!$I$9:$I$108,MATCH(B150,Forderungen!$A$9:$A$108,0)),0),"Vor Stichtag – nicht gezählt",IF(AND(E150="Gebucht",A150&gt;TODAY()),"Gebucht in Zukunft – prüfen","OK")))))))</x:f>
      </x:c>
    </x:row>
    <x:row r="151" ht="22" customHeight="1">
      <x:c r="A151" s="93"/>
      <x:c r="B151" s="86"/>
      <x:c r="C151" s="86"/>
      <x:c r="D151" s="97"/>
      <x:c r="E151" s="86"/>
      <x:c r="F151" s="86"/>
      <x:c r="G151" s="86"/>
      <x:c r="H151" s="101" t="str">
        <x:f>IF(COUNTA(A151:E151)=0,"",IF(AND(I151="OK",E151="Gebucht"),IF(OR(C151="Zahlung",C151="Korrektur -"),-D151,D151),0))</x:f>
      </x:c>
      <x:c r="I151" s="90" t="str">
        <x:f>IF(COUNTA(A151:E151)=0,"",IF(OR(A151="",B151="",C151="",D151="",E151=""),"Angaben ergänzen",IF(D151&lt;=0,"Betrag &gt; 0 eingeben",IF(COUNTIFS(Forderungen!$A$9:$A$108,B151,Forderungen!$B$9:$B$108,"&lt;&gt;")=0,"ID ohne Forderung",IF(IFERROR(INDEX(Forderungen!$I$9:$I$108,MATCH(B151,Forderungen!$A$9:$A$108,0)),0)=0,"Stichtag fehlt",IF(A151&lt;IFERROR(INDEX(Forderungen!$I$9:$I$108,MATCH(B151,Forderungen!$A$9:$A$108,0)),0),"Vor Stichtag – nicht gezählt",IF(AND(E151="Gebucht",A151&gt;TODAY()),"Gebucht in Zukunft – prüfen","OK")))))))</x:f>
      </x:c>
    </x:row>
    <x:row r="152" ht="22" customHeight="1">
      <x:c r="A152" s="93"/>
      <x:c r="B152" s="86"/>
      <x:c r="C152" s="86"/>
      <x:c r="D152" s="97"/>
      <x:c r="E152" s="86"/>
      <x:c r="F152" s="86"/>
      <x:c r="G152" s="86"/>
      <x:c r="H152" s="101" t="str">
        <x:f>IF(COUNTA(A152:E152)=0,"",IF(AND(I152="OK",E152="Gebucht"),IF(OR(C152="Zahlung",C152="Korrektur -"),-D152,D152),0))</x:f>
      </x:c>
      <x:c r="I152" s="90" t="str">
        <x:f>IF(COUNTA(A152:E152)=0,"",IF(OR(A152="",B152="",C152="",D152="",E152=""),"Angaben ergänzen",IF(D152&lt;=0,"Betrag &gt; 0 eingeben",IF(COUNTIFS(Forderungen!$A$9:$A$108,B152,Forderungen!$B$9:$B$108,"&lt;&gt;")=0,"ID ohne Forderung",IF(IFERROR(INDEX(Forderungen!$I$9:$I$108,MATCH(B152,Forderungen!$A$9:$A$108,0)),0)=0,"Stichtag fehlt",IF(A152&lt;IFERROR(INDEX(Forderungen!$I$9:$I$108,MATCH(B152,Forderungen!$A$9:$A$108,0)),0),"Vor Stichtag – nicht gezählt",IF(AND(E152="Gebucht",A152&gt;TODAY()),"Gebucht in Zukunft – prüfen","OK")))))))</x:f>
      </x:c>
    </x:row>
    <x:row r="153" ht="22" customHeight="1">
      <x:c r="A153" s="93"/>
      <x:c r="B153" s="86"/>
      <x:c r="C153" s="86"/>
      <x:c r="D153" s="97"/>
      <x:c r="E153" s="86"/>
      <x:c r="F153" s="86"/>
      <x:c r="G153" s="86"/>
      <x:c r="H153" s="101" t="str">
        <x:f>IF(COUNTA(A153:E153)=0,"",IF(AND(I153="OK",E153="Gebucht"),IF(OR(C153="Zahlung",C153="Korrektur -"),-D153,D153),0))</x:f>
      </x:c>
      <x:c r="I153" s="90" t="str">
        <x:f>IF(COUNTA(A153:E153)=0,"",IF(OR(A153="",B153="",C153="",D153="",E153=""),"Angaben ergänzen",IF(D153&lt;=0,"Betrag &gt; 0 eingeben",IF(COUNTIFS(Forderungen!$A$9:$A$108,B153,Forderungen!$B$9:$B$108,"&lt;&gt;")=0,"ID ohne Forderung",IF(IFERROR(INDEX(Forderungen!$I$9:$I$108,MATCH(B153,Forderungen!$A$9:$A$108,0)),0)=0,"Stichtag fehlt",IF(A153&lt;IFERROR(INDEX(Forderungen!$I$9:$I$108,MATCH(B153,Forderungen!$A$9:$A$108,0)),0),"Vor Stichtag – nicht gezählt",IF(AND(E153="Gebucht",A153&gt;TODAY()),"Gebucht in Zukunft – prüfen","OK")))))))</x:f>
      </x:c>
    </x:row>
    <x:row r="154" ht="22" customHeight="1">
      <x:c r="A154" s="93"/>
      <x:c r="B154" s="86"/>
      <x:c r="C154" s="86"/>
      <x:c r="D154" s="97"/>
      <x:c r="E154" s="86"/>
      <x:c r="F154" s="86"/>
      <x:c r="G154" s="86"/>
      <x:c r="H154" s="101" t="str">
        <x:f>IF(COUNTA(A154:E154)=0,"",IF(AND(I154="OK",E154="Gebucht"),IF(OR(C154="Zahlung",C154="Korrektur -"),-D154,D154),0))</x:f>
      </x:c>
      <x:c r="I154" s="90" t="str">
        <x:f>IF(COUNTA(A154:E154)=0,"",IF(OR(A154="",B154="",C154="",D154="",E154=""),"Angaben ergänzen",IF(D154&lt;=0,"Betrag &gt; 0 eingeben",IF(COUNTIFS(Forderungen!$A$9:$A$108,B154,Forderungen!$B$9:$B$108,"&lt;&gt;")=0,"ID ohne Forderung",IF(IFERROR(INDEX(Forderungen!$I$9:$I$108,MATCH(B154,Forderungen!$A$9:$A$108,0)),0)=0,"Stichtag fehlt",IF(A154&lt;IFERROR(INDEX(Forderungen!$I$9:$I$108,MATCH(B154,Forderungen!$A$9:$A$108,0)),0),"Vor Stichtag – nicht gezählt",IF(AND(E154="Gebucht",A154&gt;TODAY()),"Gebucht in Zukunft – prüfen","OK")))))))</x:f>
      </x:c>
    </x:row>
    <x:row r="155" ht="22" customHeight="1">
      <x:c r="A155" s="93"/>
      <x:c r="B155" s="86"/>
      <x:c r="C155" s="86"/>
      <x:c r="D155" s="97"/>
      <x:c r="E155" s="86"/>
      <x:c r="F155" s="86"/>
      <x:c r="G155" s="86"/>
      <x:c r="H155" s="101" t="str">
        <x:f>IF(COUNTA(A155:E155)=0,"",IF(AND(I155="OK",E155="Gebucht"),IF(OR(C155="Zahlung",C155="Korrektur -"),-D155,D155),0))</x:f>
      </x:c>
      <x:c r="I155" s="90" t="str">
        <x:f>IF(COUNTA(A155:E155)=0,"",IF(OR(A155="",B155="",C155="",D155="",E155=""),"Angaben ergänzen",IF(D155&lt;=0,"Betrag &gt; 0 eingeben",IF(COUNTIFS(Forderungen!$A$9:$A$108,B155,Forderungen!$B$9:$B$108,"&lt;&gt;")=0,"ID ohne Forderung",IF(IFERROR(INDEX(Forderungen!$I$9:$I$108,MATCH(B155,Forderungen!$A$9:$A$108,0)),0)=0,"Stichtag fehlt",IF(A155&lt;IFERROR(INDEX(Forderungen!$I$9:$I$108,MATCH(B155,Forderungen!$A$9:$A$108,0)),0),"Vor Stichtag – nicht gezählt",IF(AND(E155="Gebucht",A155&gt;TODAY()),"Gebucht in Zukunft – prüfen","OK")))))))</x:f>
      </x:c>
    </x:row>
    <x:row r="156" ht="22" customHeight="1">
      <x:c r="A156" s="93"/>
      <x:c r="B156" s="86"/>
      <x:c r="C156" s="86"/>
      <x:c r="D156" s="97"/>
      <x:c r="E156" s="86"/>
      <x:c r="F156" s="86"/>
      <x:c r="G156" s="86"/>
      <x:c r="H156" s="101" t="str">
        <x:f>IF(COUNTA(A156:E156)=0,"",IF(AND(I156="OK",E156="Gebucht"),IF(OR(C156="Zahlung",C156="Korrektur -"),-D156,D156),0))</x:f>
      </x:c>
      <x:c r="I156" s="90" t="str">
        <x:f>IF(COUNTA(A156:E156)=0,"",IF(OR(A156="",B156="",C156="",D156="",E156=""),"Angaben ergänzen",IF(D156&lt;=0,"Betrag &gt; 0 eingeben",IF(COUNTIFS(Forderungen!$A$9:$A$108,B156,Forderungen!$B$9:$B$108,"&lt;&gt;")=0,"ID ohne Forderung",IF(IFERROR(INDEX(Forderungen!$I$9:$I$108,MATCH(B156,Forderungen!$A$9:$A$108,0)),0)=0,"Stichtag fehlt",IF(A156&lt;IFERROR(INDEX(Forderungen!$I$9:$I$108,MATCH(B156,Forderungen!$A$9:$A$108,0)),0),"Vor Stichtag – nicht gezählt",IF(AND(E156="Gebucht",A156&gt;TODAY()),"Gebucht in Zukunft – prüfen","OK")))))))</x:f>
      </x:c>
    </x:row>
    <x:row r="157" ht="22" customHeight="1">
      <x:c r="A157" s="93"/>
      <x:c r="B157" s="86"/>
      <x:c r="C157" s="86"/>
      <x:c r="D157" s="97"/>
      <x:c r="E157" s="86"/>
      <x:c r="F157" s="86"/>
      <x:c r="G157" s="86"/>
      <x:c r="H157" s="101" t="str">
        <x:f>IF(COUNTA(A157:E157)=0,"",IF(AND(I157="OK",E157="Gebucht"),IF(OR(C157="Zahlung",C157="Korrektur -"),-D157,D157),0))</x:f>
      </x:c>
      <x:c r="I157" s="90" t="str">
        <x:f>IF(COUNTA(A157:E157)=0,"",IF(OR(A157="",B157="",C157="",D157="",E157=""),"Angaben ergänzen",IF(D157&lt;=0,"Betrag &gt; 0 eingeben",IF(COUNTIFS(Forderungen!$A$9:$A$108,B157,Forderungen!$B$9:$B$108,"&lt;&gt;")=0,"ID ohne Forderung",IF(IFERROR(INDEX(Forderungen!$I$9:$I$108,MATCH(B157,Forderungen!$A$9:$A$108,0)),0)=0,"Stichtag fehlt",IF(A157&lt;IFERROR(INDEX(Forderungen!$I$9:$I$108,MATCH(B157,Forderungen!$A$9:$A$108,0)),0),"Vor Stichtag – nicht gezählt",IF(AND(E157="Gebucht",A157&gt;TODAY()),"Gebucht in Zukunft – prüfen","OK")))))))</x:f>
      </x:c>
    </x:row>
    <x:row r="158" ht="22" customHeight="1">
      <x:c r="A158" s="93"/>
      <x:c r="B158" s="86"/>
      <x:c r="C158" s="86"/>
      <x:c r="D158" s="97"/>
      <x:c r="E158" s="86"/>
      <x:c r="F158" s="86"/>
      <x:c r="G158" s="86"/>
      <x:c r="H158" s="101" t="str">
        <x:f>IF(COUNTA(A158:E158)=0,"",IF(AND(I158="OK",E158="Gebucht"),IF(OR(C158="Zahlung",C158="Korrektur -"),-D158,D158),0))</x:f>
      </x:c>
      <x:c r="I158" s="90" t="str">
        <x:f>IF(COUNTA(A158:E158)=0,"",IF(OR(A158="",B158="",C158="",D158="",E158=""),"Angaben ergänzen",IF(D158&lt;=0,"Betrag &gt; 0 eingeben",IF(COUNTIFS(Forderungen!$A$9:$A$108,B158,Forderungen!$B$9:$B$108,"&lt;&gt;")=0,"ID ohne Forderung",IF(IFERROR(INDEX(Forderungen!$I$9:$I$108,MATCH(B158,Forderungen!$A$9:$A$108,0)),0)=0,"Stichtag fehlt",IF(A158&lt;IFERROR(INDEX(Forderungen!$I$9:$I$108,MATCH(B158,Forderungen!$A$9:$A$108,0)),0),"Vor Stichtag – nicht gezählt",IF(AND(E158="Gebucht",A158&gt;TODAY()),"Gebucht in Zukunft – prüfen","OK")))))))</x:f>
      </x:c>
    </x:row>
    <x:row r="159" ht="22" customHeight="1">
      <x:c r="A159" s="93"/>
      <x:c r="B159" s="86"/>
      <x:c r="C159" s="86"/>
      <x:c r="D159" s="97"/>
      <x:c r="E159" s="86"/>
      <x:c r="F159" s="86"/>
      <x:c r="G159" s="86"/>
      <x:c r="H159" s="101" t="str">
        <x:f>IF(COUNTA(A159:E159)=0,"",IF(AND(I159="OK",E159="Gebucht"),IF(OR(C159="Zahlung",C159="Korrektur -"),-D159,D159),0))</x:f>
      </x:c>
      <x:c r="I159" s="90" t="str">
        <x:f>IF(COUNTA(A159:E159)=0,"",IF(OR(A159="",B159="",C159="",D159="",E159=""),"Angaben ergänzen",IF(D159&lt;=0,"Betrag &gt; 0 eingeben",IF(COUNTIFS(Forderungen!$A$9:$A$108,B159,Forderungen!$B$9:$B$108,"&lt;&gt;")=0,"ID ohne Forderung",IF(IFERROR(INDEX(Forderungen!$I$9:$I$108,MATCH(B159,Forderungen!$A$9:$A$108,0)),0)=0,"Stichtag fehlt",IF(A159&lt;IFERROR(INDEX(Forderungen!$I$9:$I$108,MATCH(B159,Forderungen!$A$9:$A$108,0)),0),"Vor Stichtag – nicht gezählt",IF(AND(E159="Gebucht",A159&gt;TODAY()),"Gebucht in Zukunft – prüfen","OK")))))))</x:f>
      </x:c>
    </x:row>
    <x:row r="160" ht="22" customHeight="1">
      <x:c r="A160" s="93"/>
      <x:c r="B160" s="86"/>
      <x:c r="C160" s="86"/>
      <x:c r="D160" s="97"/>
      <x:c r="E160" s="86"/>
      <x:c r="F160" s="86"/>
      <x:c r="G160" s="86"/>
      <x:c r="H160" s="101" t="str">
        <x:f>IF(COUNTA(A160:E160)=0,"",IF(AND(I160="OK",E160="Gebucht"),IF(OR(C160="Zahlung",C160="Korrektur -"),-D160,D160),0))</x:f>
      </x:c>
      <x:c r="I160" s="90" t="str">
        <x:f>IF(COUNTA(A160:E160)=0,"",IF(OR(A160="",B160="",C160="",D160="",E160=""),"Angaben ergänzen",IF(D160&lt;=0,"Betrag &gt; 0 eingeben",IF(COUNTIFS(Forderungen!$A$9:$A$108,B160,Forderungen!$B$9:$B$108,"&lt;&gt;")=0,"ID ohne Forderung",IF(IFERROR(INDEX(Forderungen!$I$9:$I$108,MATCH(B160,Forderungen!$A$9:$A$108,0)),0)=0,"Stichtag fehlt",IF(A160&lt;IFERROR(INDEX(Forderungen!$I$9:$I$108,MATCH(B160,Forderungen!$A$9:$A$108,0)),0),"Vor Stichtag – nicht gezählt",IF(AND(E160="Gebucht",A160&gt;TODAY()),"Gebucht in Zukunft – prüfen","OK")))))))</x:f>
      </x:c>
    </x:row>
    <x:row r="161" ht="22" customHeight="1">
      <x:c r="A161" s="93"/>
      <x:c r="B161" s="86"/>
      <x:c r="C161" s="86"/>
      <x:c r="D161" s="97"/>
      <x:c r="E161" s="86"/>
      <x:c r="F161" s="86"/>
      <x:c r="G161" s="86"/>
      <x:c r="H161" s="101" t="str">
        <x:f>IF(COUNTA(A161:E161)=0,"",IF(AND(I161="OK",E161="Gebucht"),IF(OR(C161="Zahlung",C161="Korrektur -"),-D161,D161),0))</x:f>
      </x:c>
      <x:c r="I161" s="90" t="str">
        <x:f>IF(COUNTA(A161:E161)=0,"",IF(OR(A161="",B161="",C161="",D161="",E161=""),"Angaben ergänzen",IF(D161&lt;=0,"Betrag &gt; 0 eingeben",IF(COUNTIFS(Forderungen!$A$9:$A$108,B161,Forderungen!$B$9:$B$108,"&lt;&gt;")=0,"ID ohne Forderung",IF(IFERROR(INDEX(Forderungen!$I$9:$I$108,MATCH(B161,Forderungen!$A$9:$A$108,0)),0)=0,"Stichtag fehlt",IF(A161&lt;IFERROR(INDEX(Forderungen!$I$9:$I$108,MATCH(B161,Forderungen!$A$9:$A$108,0)),0),"Vor Stichtag – nicht gezählt",IF(AND(E161="Gebucht",A161&gt;TODAY()),"Gebucht in Zukunft – prüfen","OK")))))))</x:f>
      </x:c>
    </x:row>
    <x:row r="162" ht="22" customHeight="1">
      <x:c r="A162" s="93"/>
      <x:c r="B162" s="86"/>
      <x:c r="C162" s="86"/>
      <x:c r="D162" s="97"/>
      <x:c r="E162" s="86"/>
      <x:c r="F162" s="86"/>
      <x:c r="G162" s="86"/>
      <x:c r="H162" s="101" t="str">
        <x:f>IF(COUNTA(A162:E162)=0,"",IF(AND(I162="OK",E162="Gebucht"),IF(OR(C162="Zahlung",C162="Korrektur -"),-D162,D162),0))</x:f>
      </x:c>
      <x:c r="I162" s="90" t="str">
        <x:f>IF(COUNTA(A162:E162)=0,"",IF(OR(A162="",B162="",C162="",D162="",E162=""),"Angaben ergänzen",IF(D162&lt;=0,"Betrag &gt; 0 eingeben",IF(COUNTIFS(Forderungen!$A$9:$A$108,B162,Forderungen!$B$9:$B$108,"&lt;&gt;")=0,"ID ohne Forderung",IF(IFERROR(INDEX(Forderungen!$I$9:$I$108,MATCH(B162,Forderungen!$A$9:$A$108,0)),0)=0,"Stichtag fehlt",IF(A162&lt;IFERROR(INDEX(Forderungen!$I$9:$I$108,MATCH(B162,Forderungen!$A$9:$A$108,0)),0),"Vor Stichtag – nicht gezählt",IF(AND(E162="Gebucht",A162&gt;TODAY()),"Gebucht in Zukunft – prüfen","OK")))))))</x:f>
      </x:c>
    </x:row>
    <x:row r="163" ht="22" customHeight="1">
      <x:c r="A163" s="93"/>
      <x:c r="B163" s="86"/>
      <x:c r="C163" s="86"/>
      <x:c r="D163" s="97"/>
      <x:c r="E163" s="86"/>
      <x:c r="F163" s="86"/>
      <x:c r="G163" s="86"/>
      <x:c r="H163" s="101" t="str">
        <x:f>IF(COUNTA(A163:E163)=0,"",IF(AND(I163="OK",E163="Gebucht"),IF(OR(C163="Zahlung",C163="Korrektur -"),-D163,D163),0))</x:f>
      </x:c>
      <x:c r="I163" s="90" t="str">
        <x:f>IF(COUNTA(A163:E163)=0,"",IF(OR(A163="",B163="",C163="",D163="",E163=""),"Angaben ergänzen",IF(D163&lt;=0,"Betrag &gt; 0 eingeben",IF(COUNTIFS(Forderungen!$A$9:$A$108,B163,Forderungen!$B$9:$B$108,"&lt;&gt;")=0,"ID ohne Forderung",IF(IFERROR(INDEX(Forderungen!$I$9:$I$108,MATCH(B163,Forderungen!$A$9:$A$108,0)),0)=0,"Stichtag fehlt",IF(A163&lt;IFERROR(INDEX(Forderungen!$I$9:$I$108,MATCH(B163,Forderungen!$A$9:$A$108,0)),0),"Vor Stichtag – nicht gezählt",IF(AND(E163="Gebucht",A163&gt;TODAY()),"Gebucht in Zukunft – prüfen","OK")))))))</x:f>
      </x:c>
    </x:row>
    <x:row r="164" ht="22" customHeight="1">
      <x:c r="A164" s="93"/>
      <x:c r="B164" s="86"/>
      <x:c r="C164" s="86"/>
      <x:c r="D164" s="97"/>
      <x:c r="E164" s="86"/>
      <x:c r="F164" s="86"/>
      <x:c r="G164" s="86"/>
      <x:c r="H164" s="101" t="str">
        <x:f>IF(COUNTA(A164:E164)=0,"",IF(AND(I164="OK",E164="Gebucht"),IF(OR(C164="Zahlung",C164="Korrektur -"),-D164,D164),0))</x:f>
      </x:c>
      <x:c r="I164" s="90" t="str">
        <x:f>IF(COUNTA(A164:E164)=0,"",IF(OR(A164="",B164="",C164="",D164="",E164=""),"Angaben ergänzen",IF(D164&lt;=0,"Betrag &gt; 0 eingeben",IF(COUNTIFS(Forderungen!$A$9:$A$108,B164,Forderungen!$B$9:$B$108,"&lt;&gt;")=0,"ID ohne Forderung",IF(IFERROR(INDEX(Forderungen!$I$9:$I$108,MATCH(B164,Forderungen!$A$9:$A$108,0)),0)=0,"Stichtag fehlt",IF(A164&lt;IFERROR(INDEX(Forderungen!$I$9:$I$108,MATCH(B164,Forderungen!$A$9:$A$108,0)),0),"Vor Stichtag – nicht gezählt",IF(AND(E164="Gebucht",A164&gt;TODAY()),"Gebucht in Zukunft – prüfen","OK")))))))</x:f>
      </x:c>
    </x:row>
    <x:row r="165" ht="22" customHeight="1">
      <x:c r="A165" s="93"/>
      <x:c r="B165" s="86"/>
      <x:c r="C165" s="86"/>
      <x:c r="D165" s="97"/>
      <x:c r="E165" s="86"/>
      <x:c r="F165" s="86"/>
      <x:c r="G165" s="86"/>
      <x:c r="H165" s="101" t="str">
        <x:f>IF(COUNTA(A165:E165)=0,"",IF(AND(I165="OK",E165="Gebucht"),IF(OR(C165="Zahlung",C165="Korrektur -"),-D165,D165),0))</x:f>
      </x:c>
      <x:c r="I165" s="90" t="str">
        <x:f>IF(COUNTA(A165:E165)=0,"",IF(OR(A165="",B165="",C165="",D165="",E165=""),"Angaben ergänzen",IF(D165&lt;=0,"Betrag &gt; 0 eingeben",IF(COUNTIFS(Forderungen!$A$9:$A$108,B165,Forderungen!$B$9:$B$108,"&lt;&gt;")=0,"ID ohne Forderung",IF(IFERROR(INDEX(Forderungen!$I$9:$I$108,MATCH(B165,Forderungen!$A$9:$A$108,0)),0)=0,"Stichtag fehlt",IF(A165&lt;IFERROR(INDEX(Forderungen!$I$9:$I$108,MATCH(B165,Forderungen!$A$9:$A$108,0)),0),"Vor Stichtag – nicht gezählt",IF(AND(E165="Gebucht",A165&gt;TODAY()),"Gebucht in Zukunft – prüfen","OK")))))))</x:f>
      </x:c>
    </x:row>
    <x:row r="166" ht="22" customHeight="1">
      <x:c r="A166" s="93"/>
      <x:c r="B166" s="86"/>
      <x:c r="C166" s="86"/>
      <x:c r="D166" s="97"/>
      <x:c r="E166" s="86"/>
      <x:c r="F166" s="86"/>
      <x:c r="G166" s="86"/>
      <x:c r="H166" s="101" t="str">
        <x:f>IF(COUNTA(A166:E166)=0,"",IF(AND(I166="OK",E166="Gebucht"),IF(OR(C166="Zahlung",C166="Korrektur -"),-D166,D166),0))</x:f>
      </x:c>
      <x:c r="I166" s="90" t="str">
        <x:f>IF(COUNTA(A166:E166)=0,"",IF(OR(A166="",B166="",C166="",D166="",E166=""),"Angaben ergänzen",IF(D166&lt;=0,"Betrag &gt; 0 eingeben",IF(COUNTIFS(Forderungen!$A$9:$A$108,B166,Forderungen!$B$9:$B$108,"&lt;&gt;")=0,"ID ohne Forderung",IF(IFERROR(INDEX(Forderungen!$I$9:$I$108,MATCH(B166,Forderungen!$A$9:$A$108,0)),0)=0,"Stichtag fehlt",IF(A166&lt;IFERROR(INDEX(Forderungen!$I$9:$I$108,MATCH(B166,Forderungen!$A$9:$A$108,0)),0),"Vor Stichtag – nicht gezählt",IF(AND(E166="Gebucht",A166&gt;TODAY()),"Gebucht in Zukunft – prüfen","OK")))))))</x:f>
      </x:c>
    </x:row>
    <x:row r="167" ht="22" customHeight="1">
      <x:c r="A167" s="93"/>
      <x:c r="B167" s="86"/>
      <x:c r="C167" s="86"/>
      <x:c r="D167" s="97"/>
      <x:c r="E167" s="86"/>
      <x:c r="F167" s="86"/>
      <x:c r="G167" s="86"/>
      <x:c r="H167" s="101" t="str">
        <x:f>IF(COUNTA(A167:E167)=0,"",IF(AND(I167="OK",E167="Gebucht"),IF(OR(C167="Zahlung",C167="Korrektur -"),-D167,D167),0))</x:f>
      </x:c>
      <x:c r="I167" s="90" t="str">
        <x:f>IF(COUNTA(A167:E167)=0,"",IF(OR(A167="",B167="",C167="",D167="",E167=""),"Angaben ergänzen",IF(D167&lt;=0,"Betrag &gt; 0 eingeben",IF(COUNTIFS(Forderungen!$A$9:$A$108,B167,Forderungen!$B$9:$B$108,"&lt;&gt;")=0,"ID ohne Forderung",IF(IFERROR(INDEX(Forderungen!$I$9:$I$108,MATCH(B167,Forderungen!$A$9:$A$108,0)),0)=0,"Stichtag fehlt",IF(A167&lt;IFERROR(INDEX(Forderungen!$I$9:$I$108,MATCH(B167,Forderungen!$A$9:$A$108,0)),0),"Vor Stichtag – nicht gezählt",IF(AND(E167="Gebucht",A167&gt;TODAY()),"Gebucht in Zukunft – prüfen","OK")))))))</x:f>
      </x:c>
    </x:row>
    <x:row r="168" ht="22" customHeight="1">
      <x:c r="A168" s="93"/>
      <x:c r="B168" s="86"/>
      <x:c r="C168" s="86"/>
      <x:c r="D168" s="97"/>
      <x:c r="E168" s="86"/>
      <x:c r="F168" s="86"/>
      <x:c r="G168" s="86"/>
      <x:c r="H168" s="101" t="str">
        <x:f>IF(COUNTA(A168:E168)=0,"",IF(AND(I168="OK",E168="Gebucht"),IF(OR(C168="Zahlung",C168="Korrektur -"),-D168,D168),0))</x:f>
      </x:c>
      <x:c r="I168" s="90" t="str">
        <x:f>IF(COUNTA(A168:E168)=0,"",IF(OR(A168="",B168="",C168="",D168="",E168=""),"Angaben ergänzen",IF(D168&lt;=0,"Betrag &gt; 0 eingeben",IF(COUNTIFS(Forderungen!$A$9:$A$108,B168,Forderungen!$B$9:$B$108,"&lt;&gt;")=0,"ID ohne Forderung",IF(IFERROR(INDEX(Forderungen!$I$9:$I$108,MATCH(B168,Forderungen!$A$9:$A$108,0)),0)=0,"Stichtag fehlt",IF(A168&lt;IFERROR(INDEX(Forderungen!$I$9:$I$108,MATCH(B168,Forderungen!$A$9:$A$108,0)),0),"Vor Stichtag – nicht gezählt",IF(AND(E168="Gebucht",A168&gt;TODAY()),"Gebucht in Zukunft – prüfen","OK")))))))</x:f>
      </x:c>
    </x:row>
    <x:row r="169" ht="22" customHeight="1">
      <x:c r="A169" s="93"/>
      <x:c r="B169" s="86"/>
      <x:c r="C169" s="86"/>
      <x:c r="D169" s="97"/>
      <x:c r="E169" s="86"/>
      <x:c r="F169" s="86"/>
      <x:c r="G169" s="86"/>
      <x:c r="H169" s="101" t="str">
        <x:f>IF(COUNTA(A169:E169)=0,"",IF(AND(I169="OK",E169="Gebucht"),IF(OR(C169="Zahlung",C169="Korrektur -"),-D169,D169),0))</x:f>
      </x:c>
      <x:c r="I169" s="90" t="str">
        <x:f>IF(COUNTA(A169:E169)=0,"",IF(OR(A169="",B169="",C169="",D169="",E169=""),"Angaben ergänzen",IF(D169&lt;=0,"Betrag &gt; 0 eingeben",IF(COUNTIFS(Forderungen!$A$9:$A$108,B169,Forderungen!$B$9:$B$108,"&lt;&gt;")=0,"ID ohne Forderung",IF(IFERROR(INDEX(Forderungen!$I$9:$I$108,MATCH(B169,Forderungen!$A$9:$A$108,0)),0)=0,"Stichtag fehlt",IF(A169&lt;IFERROR(INDEX(Forderungen!$I$9:$I$108,MATCH(B169,Forderungen!$A$9:$A$108,0)),0),"Vor Stichtag – nicht gezählt",IF(AND(E169="Gebucht",A169&gt;TODAY()),"Gebucht in Zukunft – prüfen","OK")))))))</x:f>
      </x:c>
    </x:row>
    <x:row r="170" ht="22" customHeight="1">
      <x:c r="A170" s="93"/>
      <x:c r="B170" s="86"/>
      <x:c r="C170" s="86"/>
      <x:c r="D170" s="97"/>
      <x:c r="E170" s="86"/>
      <x:c r="F170" s="86"/>
      <x:c r="G170" s="86"/>
      <x:c r="H170" s="101" t="str">
        <x:f>IF(COUNTA(A170:E170)=0,"",IF(AND(I170="OK",E170="Gebucht"),IF(OR(C170="Zahlung",C170="Korrektur -"),-D170,D170),0))</x:f>
      </x:c>
      <x:c r="I170" s="90" t="str">
        <x:f>IF(COUNTA(A170:E170)=0,"",IF(OR(A170="",B170="",C170="",D170="",E170=""),"Angaben ergänzen",IF(D170&lt;=0,"Betrag &gt; 0 eingeben",IF(COUNTIFS(Forderungen!$A$9:$A$108,B170,Forderungen!$B$9:$B$108,"&lt;&gt;")=0,"ID ohne Forderung",IF(IFERROR(INDEX(Forderungen!$I$9:$I$108,MATCH(B170,Forderungen!$A$9:$A$108,0)),0)=0,"Stichtag fehlt",IF(A170&lt;IFERROR(INDEX(Forderungen!$I$9:$I$108,MATCH(B170,Forderungen!$A$9:$A$108,0)),0),"Vor Stichtag – nicht gezählt",IF(AND(E170="Gebucht",A170&gt;TODAY()),"Gebucht in Zukunft – prüfen","OK")))))))</x:f>
      </x:c>
    </x:row>
    <x:row r="171" ht="22" customHeight="1">
      <x:c r="A171" s="93"/>
      <x:c r="B171" s="86"/>
      <x:c r="C171" s="86"/>
      <x:c r="D171" s="97"/>
      <x:c r="E171" s="86"/>
      <x:c r="F171" s="86"/>
      <x:c r="G171" s="86"/>
      <x:c r="H171" s="101" t="str">
        <x:f>IF(COUNTA(A171:E171)=0,"",IF(AND(I171="OK",E171="Gebucht"),IF(OR(C171="Zahlung",C171="Korrektur -"),-D171,D171),0))</x:f>
      </x:c>
      <x:c r="I171" s="90" t="str">
        <x:f>IF(COUNTA(A171:E171)=0,"",IF(OR(A171="",B171="",C171="",D171="",E171=""),"Angaben ergänzen",IF(D171&lt;=0,"Betrag &gt; 0 eingeben",IF(COUNTIFS(Forderungen!$A$9:$A$108,B171,Forderungen!$B$9:$B$108,"&lt;&gt;")=0,"ID ohne Forderung",IF(IFERROR(INDEX(Forderungen!$I$9:$I$108,MATCH(B171,Forderungen!$A$9:$A$108,0)),0)=0,"Stichtag fehlt",IF(A171&lt;IFERROR(INDEX(Forderungen!$I$9:$I$108,MATCH(B171,Forderungen!$A$9:$A$108,0)),0),"Vor Stichtag – nicht gezählt",IF(AND(E171="Gebucht",A171&gt;TODAY()),"Gebucht in Zukunft – prüfen","OK")))))))</x:f>
      </x:c>
    </x:row>
    <x:row r="172" ht="22" customHeight="1">
      <x:c r="A172" s="93"/>
      <x:c r="B172" s="86"/>
      <x:c r="C172" s="86"/>
      <x:c r="D172" s="97"/>
      <x:c r="E172" s="86"/>
      <x:c r="F172" s="86"/>
      <x:c r="G172" s="86"/>
      <x:c r="H172" s="101" t="str">
        <x:f>IF(COUNTA(A172:E172)=0,"",IF(AND(I172="OK",E172="Gebucht"),IF(OR(C172="Zahlung",C172="Korrektur -"),-D172,D172),0))</x:f>
      </x:c>
      <x:c r="I172" s="90" t="str">
        <x:f>IF(COUNTA(A172:E172)=0,"",IF(OR(A172="",B172="",C172="",D172="",E172=""),"Angaben ergänzen",IF(D172&lt;=0,"Betrag &gt; 0 eingeben",IF(COUNTIFS(Forderungen!$A$9:$A$108,B172,Forderungen!$B$9:$B$108,"&lt;&gt;")=0,"ID ohne Forderung",IF(IFERROR(INDEX(Forderungen!$I$9:$I$108,MATCH(B172,Forderungen!$A$9:$A$108,0)),0)=0,"Stichtag fehlt",IF(A172&lt;IFERROR(INDEX(Forderungen!$I$9:$I$108,MATCH(B172,Forderungen!$A$9:$A$108,0)),0),"Vor Stichtag – nicht gezählt",IF(AND(E172="Gebucht",A172&gt;TODAY()),"Gebucht in Zukunft – prüfen","OK")))))))</x:f>
      </x:c>
    </x:row>
    <x:row r="173" ht="22" customHeight="1">
      <x:c r="A173" s="93"/>
      <x:c r="B173" s="86"/>
      <x:c r="C173" s="86"/>
      <x:c r="D173" s="97"/>
      <x:c r="E173" s="86"/>
      <x:c r="F173" s="86"/>
      <x:c r="G173" s="86"/>
      <x:c r="H173" s="101" t="str">
        <x:f>IF(COUNTA(A173:E173)=0,"",IF(AND(I173="OK",E173="Gebucht"),IF(OR(C173="Zahlung",C173="Korrektur -"),-D173,D173),0))</x:f>
      </x:c>
      <x:c r="I173" s="90" t="str">
        <x:f>IF(COUNTA(A173:E173)=0,"",IF(OR(A173="",B173="",C173="",D173="",E173=""),"Angaben ergänzen",IF(D173&lt;=0,"Betrag &gt; 0 eingeben",IF(COUNTIFS(Forderungen!$A$9:$A$108,B173,Forderungen!$B$9:$B$108,"&lt;&gt;")=0,"ID ohne Forderung",IF(IFERROR(INDEX(Forderungen!$I$9:$I$108,MATCH(B173,Forderungen!$A$9:$A$108,0)),0)=0,"Stichtag fehlt",IF(A173&lt;IFERROR(INDEX(Forderungen!$I$9:$I$108,MATCH(B173,Forderungen!$A$9:$A$108,0)),0),"Vor Stichtag – nicht gezählt",IF(AND(E173="Gebucht",A173&gt;TODAY()),"Gebucht in Zukunft – prüfen","OK")))))))</x:f>
      </x:c>
    </x:row>
    <x:row r="174" ht="22" customHeight="1">
      <x:c r="A174" s="93"/>
      <x:c r="B174" s="86"/>
      <x:c r="C174" s="86"/>
      <x:c r="D174" s="97"/>
      <x:c r="E174" s="86"/>
      <x:c r="F174" s="86"/>
      <x:c r="G174" s="86"/>
      <x:c r="H174" s="101" t="str">
        <x:f>IF(COUNTA(A174:E174)=0,"",IF(AND(I174="OK",E174="Gebucht"),IF(OR(C174="Zahlung",C174="Korrektur -"),-D174,D174),0))</x:f>
      </x:c>
      <x:c r="I174" s="90" t="str">
        <x:f>IF(COUNTA(A174:E174)=0,"",IF(OR(A174="",B174="",C174="",D174="",E174=""),"Angaben ergänzen",IF(D174&lt;=0,"Betrag &gt; 0 eingeben",IF(COUNTIFS(Forderungen!$A$9:$A$108,B174,Forderungen!$B$9:$B$108,"&lt;&gt;")=0,"ID ohne Forderung",IF(IFERROR(INDEX(Forderungen!$I$9:$I$108,MATCH(B174,Forderungen!$A$9:$A$108,0)),0)=0,"Stichtag fehlt",IF(A174&lt;IFERROR(INDEX(Forderungen!$I$9:$I$108,MATCH(B174,Forderungen!$A$9:$A$108,0)),0),"Vor Stichtag – nicht gezählt",IF(AND(E174="Gebucht",A174&gt;TODAY()),"Gebucht in Zukunft – prüfen","OK")))))))</x:f>
      </x:c>
    </x:row>
    <x:row r="175" ht="22" customHeight="1">
      <x:c r="A175" s="93"/>
      <x:c r="B175" s="86"/>
      <x:c r="C175" s="86"/>
      <x:c r="D175" s="97"/>
      <x:c r="E175" s="86"/>
      <x:c r="F175" s="86"/>
      <x:c r="G175" s="86"/>
      <x:c r="H175" s="101" t="str">
        <x:f>IF(COUNTA(A175:E175)=0,"",IF(AND(I175="OK",E175="Gebucht"),IF(OR(C175="Zahlung",C175="Korrektur -"),-D175,D175),0))</x:f>
      </x:c>
      <x:c r="I175" s="90" t="str">
        <x:f>IF(COUNTA(A175:E175)=0,"",IF(OR(A175="",B175="",C175="",D175="",E175=""),"Angaben ergänzen",IF(D175&lt;=0,"Betrag &gt; 0 eingeben",IF(COUNTIFS(Forderungen!$A$9:$A$108,B175,Forderungen!$B$9:$B$108,"&lt;&gt;")=0,"ID ohne Forderung",IF(IFERROR(INDEX(Forderungen!$I$9:$I$108,MATCH(B175,Forderungen!$A$9:$A$108,0)),0)=0,"Stichtag fehlt",IF(A175&lt;IFERROR(INDEX(Forderungen!$I$9:$I$108,MATCH(B175,Forderungen!$A$9:$A$108,0)),0),"Vor Stichtag – nicht gezählt",IF(AND(E175="Gebucht",A175&gt;TODAY()),"Gebucht in Zukunft – prüfen","OK")))))))</x:f>
      </x:c>
    </x:row>
    <x:row r="176" ht="22" customHeight="1">
      <x:c r="A176" s="93"/>
      <x:c r="B176" s="86"/>
      <x:c r="C176" s="86"/>
      <x:c r="D176" s="97"/>
      <x:c r="E176" s="86"/>
      <x:c r="F176" s="86"/>
      <x:c r="G176" s="86"/>
      <x:c r="H176" s="101" t="str">
        <x:f>IF(COUNTA(A176:E176)=0,"",IF(AND(I176="OK",E176="Gebucht"),IF(OR(C176="Zahlung",C176="Korrektur -"),-D176,D176),0))</x:f>
      </x:c>
      <x:c r="I176" s="90" t="str">
        <x:f>IF(COUNTA(A176:E176)=0,"",IF(OR(A176="",B176="",C176="",D176="",E176=""),"Angaben ergänzen",IF(D176&lt;=0,"Betrag &gt; 0 eingeben",IF(COUNTIFS(Forderungen!$A$9:$A$108,B176,Forderungen!$B$9:$B$108,"&lt;&gt;")=0,"ID ohne Forderung",IF(IFERROR(INDEX(Forderungen!$I$9:$I$108,MATCH(B176,Forderungen!$A$9:$A$108,0)),0)=0,"Stichtag fehlt",IF(A176&lt;IFERROR(INDEX(Forderungen!$I$9:$I$108,MATCH(B176,Forderungen!$A$9:$A$108,0)),0),"Vor Stichtag – nicht gezählt",IF(AND(E176="Gebucht",A176&gt;TODAY()),"Gebucht in Zukunft – prüfen","OK")))))))</x:f>
      </x:c>
    </x:row>
    <x:row r="177" ht="22" customHeight="1">
      <x:c r="A177" s="93"/>
      <x:c r="B177" s="86"/>
      <x:c r="C177" s="86"/>
      <x:c r="D177" s="97"/>
      <x:c r="E177" s="86"/>
      <x:c r="F177" s="86"/>
      <x:c r="G177" s="86"/>
      <x:c r="H177" s="101" t="str">
        <x:f>IF(COUNTA(A177:E177)=0,"",IF(AND(I177="OK",E177="Gebucht"),IF(OR(C177="Zahlung",C177="Korrektur -"),-D177,D177),0))</x:f>
      </x:c>
      <x:c r="I177" s="90" t="str">
        <x:f>IF(COUNTA(A177:E177)=0,"",IF(OR(A177="",B177="",C177="",D177="",E177=""),"Angaben ergänzen",IF(D177&lt;=0,"Betrag &gt; 0 eingeben",IF(COUNTIFS(Forderungen!$A$9:$A$108,B177,Forderungen!$B$9:$B$108,"&lt;&gt;")=0,"ID ohne Forderung",IF(IFERROR(INDEX(Forderungen!$I$9:$I$108,MATCH(B177,Forderungen!$A$9:$A$108,0)),0)=0,"Stichtag fehlt",IF(A177&lt;IFERROR(INDEX(Forderungen!$I$9:$I$108,MATCH(B177,Forderungen!$A$9:$A$108,0)),0),"Vor Stichtag – nicht gezählt",IF(AND(E177="Gebucht",A177&gt;TODAY()),"Gebucht in Zukunft – prüfen","OK")))))))</x:f>
      </x:c>
    </x:row>
    <x:row r="178" ht="22" customHeight="1">
      <x:c r="A178" s="93"/>
      <x:c r="B178" s="86"/>
      <x:c r="C178" s="86"/>
      <x:c r="D178" s="97"/>
      <x:c r="E178" s="86"/>
      <x:c r="F178" s="86"/>
      <x:c r="G178" s="86"/>
      <x:c r="H178" s="101" t="str">
        <x:f>IF(COUNTA(A178:E178)=0,"",IF(AND(I178="OK",E178="Gebucht"),IF(OR(C178="Zahlung",C178="Korrektur -"),-D178,D178),0))</x:f>
      </x:c>
      <x:c r="I178" s="90" t="str">
        <x:f>IF(COUNTA(A178:E178)=0,"",IF(OR(A178="",B178="",C178="",D178="",E178=""),"Angaben ergänzen",IF(D178&lt;=0,"Betrag &gt; 0 eingeben",IF(COUNTIFS(Forderungen!$A$9:$A$108,B178,Forderungen!$B$9:$B$108,"&lt;&gt;")=0,"ID ohne Forderung",IF(IFERROR(INDEX(Forderungen!$I$9:$I$108,MATCH(B178,Forderungen!$A$9:$A$108,0)),0)=0,"Stichtag fehlt",IF(A178&lt;IFERROR(INDEX(Forderungen!$I$9:$I$108,MATCH(B178,Forderungen!$A$9:$A$108,0)),0),"Vor Stichtag – nicht gezählt",IF(AND(E178="Gebucht",A178&gt;TODAY()),"Gebucht in Zukunft – prüfen","OK")))))))</x:f>
      </x:c>
    </x:row>
    <x:row r="179" ht="22" customHeight="1">
      <x:c r="A179" s="93"/>
      <x:c r="B179" s="86"/>
      <x:c r="C179" s="86"/>
      <x:c r="D179" s="97"/>
      <x:c r="E179" s="86"/>
      <x:c r="F179" s="86"/>
      <x:c r="G179" s="86"/>
      <x:c r="H179" s="101" t="str">
        <x:f>IF(COUNTA(A179:E179)=0,"",IF(AND(I179="OK",E179="Gebucht"),IF(OR(C179="Zahlung",C179="Korrektur -"),-D179,D179),0))</x:f>
      </x:c>
      <x:c r="I179" s="90" t="str">
        <x:f>IF(COUNTA(A179:E179)=0,"",IF(OR(A179="",B179="",C179="",D179="",E179=""),"Angaben ergänzen",IF(D179&lt;=0,"Betrag &gt; 0 eingeben",IF(COUNTIFS(Forderungen!$A$9:$A$108,B179,Forderungen!$B$9:$B$108,"&lt;&gt;")=0,"ID ohne Forderung",IF(IFERROR(INDEX(Forderungen!$I$9:$I$108,MATCH(B179,Forderungen!$A$9:$A$108,0)),0)=0,"Stichtag fehlt",IF(A179&lt;IFERROR(INDEX(Forderungen!$I$9:$I$108,MATCH(B179,Forderungen!$A$9:$A$108,0)),0),"Vor Stichtag – nicht gezählt",IF(AND(E179="Gebucht",A179&gt;TODAY()),"Gebucht in Zukunft – prüfen","OK")))))))</x:f>
      </x:c>
    </x:row>
    <x:row r="180" ht="22" customHeight="1">
      <x:c r="A180" s="93"/>
      <x:c r="B180" s="86"/>
      <x:c r="C180" s="86"/>
      <x:c r="D180" s="97"/>
      <x:c r="E180" s="86"/>
      <x:c r="F180" s="86"/>
      <x:c r="G180" s="86"/>
      <x:c r="H180" s="101" t="str">
        <x:f>IF(COUNTA(A180:E180)=0,"",IF(AND(I180="OK",E180="Gebucht"),IF(OR(C180="Zahlung",C180="Korrektur -"),-D180,D180),0))</x:f>
      </x:c>
      <x:c r="I180" s="90" t="str">
        <x:f>IF(COUNTA(A180:E180)=0,"",IF(OR(A180="",B180="",C180="",D180="",E180=""),"Angaben ergänzen",IF(D180&lt;=0,"Betrag &gt; 0 eingeben",IF(COUNTIFS(Forderungen!$A$9:$A$108,B180,Forderungen!$B$9:$B$108,"&lt;&gt;")=0,"ID ohne Forderung",IF(IFERROR(INDEX(Forderungen!$I$9:$I$108,MATCH(B180,Forderungen!$A$9:$A$108,0)),0)=0,"Stichtag fehlt",IF(A180&lt;IFERROR(INDEX(Forderungen!$I$9:$I$108,MATCH(B180,Forderungen!$A$9:$A$108,0)),0),"Vor Stichtag – nicht gezählt",IF(AND(E180="Gebucht",A180&gt;TODAY()),"Gebucht in Zukunft – prüfen","OK")))))))</x:f>
      </x:c>
    </x:row>
    <x:row r="181" ht="22" customHeight="1">
      <x:c r="A181" s="93"/>
      <x:c r="B181" s="86"/>
      <x:c r="C181" s="86"/>
      <x:c r="D181" s="97"/>
      <x:c r="E181" s="86"/>
      <x:c r="F181" s="86"/>
      <x:c r="G181" s="86"/>
      <x:c r="H181" s="101" t="str">
        <x:f>IF(COUNTA(A181:E181)=0,"",IF(AND(I181="OK",E181="Gebucht"),IF(OR(C181="Zahlung",C181="Korrektur -"),-D181,D181),0))</x:f>
      </x:c>
      <x:c r="I181" s="90" t="str">
        <x:f>IF(COUNTA(A181:E181)=0,"",IF(OR(A181="",B181="",C181="",D181="",E181=""),"Angaben ergänzen",IF(D181&lt;=0,"Betrag &gt; 0 eingeben",IF(COUNTIFS(Forderungen!$A$9:$A$108,B181,Forderungen!$B$9:$B$108,"&lt;&gt;")=0,"ID ohne Forderung",IF(IFERROR(INDEX(Forderungen!$I$9:$I$108,MATCH(B181,Forderungen!$A$9:$A$108,0)),0)=0,"Stichtag fehlt",IF(A181&lt;IFERROR(INDEX(Forderungen!$I$9:$I$108,MATCH(B181,Forderungen!$A$9:$A$108,0)),0),"Vor Stichtag – nicht gezählt",IF(AND(E181="Gebucht",A181&gt;TODAY()),"Gebucht in Zukunft – prüfen","OK")))))))</x:f>
      </x:c>
    </x:row>
    <x:row r="182" ht="22" customHeight="1">
      <x:c r="A182" s="93"/>
      <x:c r="B182" s="86"/>
      <x:c r="C182" s="86"/>
      <x:c r="D182" s="97"/>
      <x:c r="E182" s="86"/>
      <x:c r="F182" s="86"/>
      <x:c r="G182" s="86"/>
      <x:c r="H182" s="101" t="str">
        <x:f>IF(COUNTA(A182:E182)=0,"",IF(AND(I182="OK",E182="Gebucht"),IF(OR(C182="Zahlung",C182="Korrektur -"),-D182,D182),0))</x:f>
      </x:c>
      <x:c r="I182" s="90" t="str">
        <x:f>IF(COUNTA(A182:E182)=0,"",IF(OR(A182="",B182="",C182="",D182="",E182=""),"Angaben ergänzen",IF(D182&lt;=0,"Betrag &gt; 0 eingeben",IF(COUNTIFS(Forderungen!$A$9:$A$108,B182,Forderungen!$B$9:$B$108,"&lt;&gt;")=0,"ID ohne Forderung",IF(IFERROR(INDEX(Forderungen!$I$9:$I$108,MATCH(B182,Forderungen!$A$9:$A$108,0)),0)=0,"Stichtag fehlt",IF(A182&lt;IFERROR(INDEX(Forderungen!$I$9:$I$108,MATCH(B182,Forderungen!$A$9:$A$108,0)),0),"Vor Stichtag – nicht gezählt",IF(AND(E182="Gebucht",A182&gt;TODAY()),"Gebucht in Zukunft – prüfen","OK")))))))</x:f>
      </x:c>
    </x:row>
    <x:row r="183" ht="22" customHeight="1">
      <x:c r="A183" s="93"/>
      <x:c r="B183" s="86"/>
      <x:c r="C183" s="86"/>
      <x:c r="D183" s="97"/>
      <x:c r="E183" s="86"/>
      <x:c r="F183" s="86"/>
      <x:c r="G183" s="86"/>
      <x:c r="H183" s="101" t="str">
        <x:f>IF(COUNTA(A183:E183)=0,"",IF(AND(I183="OK",E183="Gebucht"),IF(OR(C183="Zahlung",C183="Korrektur -"),-D183,D183),0))</x:f>
      </x:c>
      <x:c r="I183" s="90" t="str">
        <x:f>IF(COUNTA(A183:E183)=0,"",IF(OR(A183="",B183="",C183="",D183="",E183=""),"Angaben ergänzen",IF(D183&lt;=0,"Betrag &gt; 0 eingeben",IF(COUNTIFS(Forderungen!$A$9:$A$108,B183,Forderungen!$B$9:$B$108,"&lt;&gt;")=0,"ID ohne Forderung",IF(IFERROR(INDEX(Forderungen!$I$9:$I$108,MATCH(B183,Forderungen!$A$9:$A$108,0)),0)=0,"Stichtag fehlt",IF(A183&lt;IFERROR(INDEX(Forderungen!$I$9:$I$108,MATCH(B183,Forderungen!$A$9:$A$108,0)),0),"Vor Stichtag – nicht gezählt",IF(AND(E183="Gebucht",A183&gt;TODAY()),"Gebucht in Zukunft – prüfen","OK")))))))</x:f>
      </x:c>
    </x:row>
    <x:row r="184" ht="22" customHeight="1">
      <x:c r="A184" s="93"/>
      <x:c r="B184" s="86"/>
      <x:c r="C184" s="86"/>
      <x:c r="D184" s="97"/>
      <x:c r="E184" s="86"/>
      <x:c r="F184" s="86"/>
      <x:c r="G184" s="86"/>
      <x:c r="H184" s="101" t="str">
        <x:f>IF(COUNTA(A184:E184)=0,"",IF(AND(I184="OK",E184="Gebucht"),IF(OR(C184="Zahlung",C184="Korrektur -"),-D184,D184),0))</x:f>
      </x:c>
      <x:c r="I184" s="90" t="str">
        <x:f>IF(COUNTA(A184:E184)=0,"",IF(OR(A184="",B184="",C184="",D184="",E184=""),"Angaben ergänzen",IF(D184&lt;=0,"Betrag &gt; 0 eingeben",IF(COUNTIFS(Forderungen!$A$9:$A$108,B184,Forderungen!$B$9:$B$108,"&lt;&gt;")=0,"ID ohne Forderung",IF(IFERROR(INDEX(Forderungen!$I$9:$I$108,MATCH(B184,Forderungen!$A$9:$A$108,0)),0)=0,"Stichtag fehlt",IF(A184&lt;IFERROR(INDEX(Forderungen!$I$9:$I$108,MATCH(B184,Forderungen!$A$9:$A$108,0)),0),"Vor Stichtag – nicht gezählt",IF(AND(E184="Gebucht",A184&gt;TODAY()),"Gebucht in Zukunft – prüfen","OK")))))))</x:f>
      </x:c>
    </x:row>
    <x:row r="185" ht="22" customHeight="1">
      <x:c r="A185" s="93"/>
      <x:c r="B185" s="86"/>
      <x:c r="C185" s="86"/>
      <x:c r="D185" s="97"/>
      <x:c r="E185" s="86"/>
      <x:c r="F185" s="86"/>
      <x:c r="G185" s="86"/>
      <x:c r="H185" s="101" t="str">
        <x:f>IF(COUNTA(A185:E185)=0,"",IF(AND(I185="OK",E185="Gebucht"),IF(OR(C185="Zahlung",C185="Korrektur -"),-D185,D185),0))</x:f>
      </x:c>
      <x:c r="I185" s="90" t="str">
        <x:f>IF(COUNTA(A185:E185)=0,"",IF(OR(A185="",B185="",C185="",D185="",E185=""),"Angaben ergänzen",IF(D185&lt;=0,"Betrag &gt; 0 eingeben",IF(COUNTIFS(Forderungen!$A$9:$A$108,B185,Forderungen!$B$9:$B$108,"&lt;&gt;")=0,"ID ohne Forderung",IF(IFERROR(INDEX(Forderungen!$I$9:$I$108,MATCH(B185,Forderungen!$A$9:$A$108,0)),0)=0,"Stichtag fehlt",IF(A185&lt;IFERROR(INDEX(Forderungen!$I$9:$I$108,MATCH(B185,Forderungen!$A$9:$A$108,0)),0),"Vor Stichtag – nicht gezählt",IF(AND(E185="Gebucht",A185&gt;TODAY()),"Gebucht in Zukunft – prüfen","OK")))))))</x:f>
      </x:c>
    </x:row>
    <x:row r="186" ht="22" customHeight="1">
      <x:c r="A186" s="93"/>
      <x:c r="B186" s="86"/>
      <x:c r="C186" s="86"/>
      <x:c r="D186" s="97"/>
      <x:c r="E186" s="86"/>
      <x:c r="F186" s="86"/>
      <x:c r="G186" s="86"/>
      <x:c r="H186" s="101" t="str">
        <x:f>IF(COUNTA(A186:E186)=0,"",IF(AND(I186="OK",E186="Gebucht"),IF(OR(C186="Zahlung",C186="Korrektur -"),-D186,D186),0))</x:f>
      </x:c>
      <x:c r="I186" s="90" t="str">
        <x:f>IF(COUNTA(A186:E186)=0,"",IF(OR(A186="",B186="",C186="",D186="",E186=""),"Angaben ergänzen",IF(D186&lt;=0,"Betrag &gt; 0 eingeben",IF(COUNTIFS(Forderungen!$A$9:$A$108,B186,Forderungen!$B$9:$B$108,"&lt;&gt;")=0,"ID ohne Forderung",IF(IFERROR(INDEX(Forderungen!$I$9:$I$108,MATCH(B186,Forderungen!$A$9:$A$108,0)),0)=0,"Stichtag fehlt",IF(A186&lt;IFERROR(INDEX(Forderungen!$I$9:$I$108,MATCH(B186,Forderungen!$A$9:$A$108,0)),0),"Vor Stichtag – nicht gezählt",IF(AND(E186="Gebucht",A186&gt;TODAY()),"Gebucht in Zukunft – prüfen","OK")))))))</x:f>
      </x:c>
    </x:row>
    <x:row r="187" ht="22" customHeight="1">
      <x:c r="A187" s="93"/>
      <x:c r="B187" s="86"/>
      <x:c r="C187" s="86"/>
      <x:c r="D187" s="97"/>
      <x:c r="E187" s="86"/>
      <x:c r="F187" s="86"/>
      <x:c r="G187" s="86"/>
      <x:c r="H187" s="101" t="str">
        <x:f>IF(COUNTA(A187:E187)=0,"",IF(AND(I187="OK",E187="Gebucht"),IF(OR(C187="Zahlung",C187="Korrektur -"),-D187,D187),0))</x:f>
      </x:c>
      <x:c r="I187" s="90" t="str">
        <x:f>IF(COUNTA(A187:E187)=0,"",IF(OR(A187="",B187="",C187="",D187="",E187=""),"Angaben ergänzen",IF(D187&lt;=0,"Betrag &gt; 0 eingeben",IF(COUNTIFS(Forderungen!$A$9:$A$108,B187,Forderungen!$B$9:$B$108,"&lt;&gt;")=0,"ID ohne Forderung",IF(IFERROR(INDEX(Forderungen!$I$9:$I$108,MATCH(B187,Forderungen!$A$9:$A$108,0)),0)=0,"Stichtag fehlt",IF(A187&lt;IFERROR(INDEX(Forderungen!$I$9:$I$108,MATCH(B187,Forderungen!$A$9:$A$108,0)),0),"Vor Stichtag – nicht gezählt",IF(AND(E187="Gebucht",A187&gt;TODAY()),"Gebucht in Zukunft – prüfen","OK")))))))</x:f>
      </x:c>
    </x:row>
    <x:row r="188" ht="22" customHeight="1">
      <x:c r="A188" s="93"/>
      <x:c r="B188" s="86"/>
      <x:c r="C188" s="86"/>
      <x:c r="D188" s="97"/>
      <x:c r="E188" s="86"/>
      <x:c r="F188" s="86"/>
      <x:c r="G188" s="86"/>
      <x:c r="H188" s="101" t="str">
        <x:f>IF(COUNTA(A188:E188)=0,"",IF(AND(I188="OK",E188="Gebucht"),IF(OR(C188="Zahlung",C188="Korrektur -"),-D188,D188),0))</x:f>
      </x:c>
      <x:c r="I188" s="90" t="str">
        <x:f>IF(COUNTA(A188:E188)=0,"",IF(OR(A188="",B188="",C188="",D188="",E188=""),"Angaben ergänzen",IF(D188&lt;=0,"Betrag &gt; 0 eingeben",IF(COUNTIFS(Forderungen!$A$9:$A$108,B188,Forderungen!$B$9:$B$108,"&lt;&gt;")=0,"ID ohne Forderung",IF(IFERROR(INDEX(Forderungen!$I$9:$I$108,MATCH(B188,Forderungen!$A$9:$A$108,0)),0)=0,"Stichtag fehlt",IF(A188&lt;IFERROR(INDEX(Forderungen!$I$9:$I$108,MATCH(B188,Forderungen!$A$9:$A$108,0)),0),"Vor Stichtag – nicht gezählt",IF(AND(E188="Gebucht",A188&gt;TODAY()),"Gebucht in Zukunft – prüfen","OK")))))))</x:f>
      </x:c>
    </x:row>
    <x:row r="189" ht="22" customHeight="1">
      <x:c r="A189" s="93"/>
      <x:c r="B189" s="86"/>
      <x:c r="C189" s="86"/>
      <x:c r="D189" s="97"/>
      <x:c r="E189" s="86"/>
      <x:c r="F189" s="86"/>
      <x:c r="G189" s="86"/>
      <x:c r="H189" s="101" t="str">
        <x:f>IF(COUNTA(A189:E189)=0,"",IF(AND(I189="OK",E189="Gebucht"),IF(OR(C189="Zahlung",C189="Korrektur -"),-D189,D189),0))</x:f>
      </x:c>
      <x:c r="I189" s="90" t="str">
        <x:f>IF(COUNTA(A189:E189)=0,"",IF(OR(A189="",B189="",C189="",D189="",E189=""),"Angaben ergänzen",IF(D189&lt;=0,"Betrag &gt; 0 eingeben",IF(COUNTIFS(Forderungen!$A$9:$A$108,B189,Forderungen!$B$9:$B$108,"&lt;&gt;")=0,"ID ohne Forderung",IF(IFERROR(INDEX(Forderungen!$I$9:$I$108,MATCH(B189,Forderungen!$A$9:$A$108,0)),0)=0,"Stichtag fehlt",IF(A189&lt;IFERROR(INDEX(Forderungen!$I$9:$I$108,MATCH(B189,Forderungen!$A$9:$A$108,0)),0),"Vor Stichtag – nicht gezählt",IF(AND(E189="Gebucht",A189&gt;TODAY()),"Gebucht in Zukunft – prüfen","OK")))))))</x:f>
      </x:c>
    </x:row>
    <x:row r="190" ht="22" customHeight="1">
      <x:c r="A190" s="93"/>
      <x:c r="B190" s="86"/>
      <x:c r="C190" s="86"/>
      <x:c r="D190" s="97"/>
      <x:c r="E190" s="86"/>
      <x:c r="F190" s="86"/>
      <x:c r="G190" s="86"/>
      <x:c r="H190" s="101" t="str">
        <x:f>IF(COUNTA(A190:E190)=0,"",IF(AND(I190="OK",E190="Gebucht"),IF(OR(C190="Zahlung",C190="Korrektur -"),-D190,D190),0))</x:f>
      </x:c>
      <x:c r="I190" s="90" t="str">
        <x:f>IF(COUNTA(A190:E190)=0,"",IF(OR(A190="",B190="",C190="",D190="",E190=""),"Angaben ergänzen",IF(D190&lt;=0,"Betrag &gt; 0 eingeben",IF(COUNTIFS(Forderungen!$A$9:$A$108,B190,Forderungen!$B$9:$B$108,"&lt;&gt;")=0,"ID ohne Forderung",IF(IFERROR(INDEX(Forderungen!$I$9:$I$108,MATCH(B190,Forderungen!$A$9:$A$108,0)),0)=0,"Stichtag fehlt",IF(A190&lt;IFERROR(INDEX(Forderungen!$I$9:$I$108,MATCH(B190,Forderungen!$A$9:$A$108,0)),0),"Vor Stichtag – nicht gezählt",IF(AND(E190="Gebucht",A190&gt;TODAY()),"Gebucht in Zukunft – prüfen","OK")))))))</x:f>
      </x:c>
    </x:row>
    <x:row r="191" ht="22" customHeight="1">
      <x:c r="A191" s="93"/>
      <x:c r="B191" s="86"/>
      <x:c r="C191" s="86"/>
      <x:c r="D191" s="97"/>
      <x:c r="E191" s="86"/>
      <x:c r="F191" s="86"/>
      <x:c r="G191" s="86"/>
      <x:c r="H191" s="101" t="str">
        <x:f>IF(COUNTA(A191:E191)=0,"",IF(AND(I191="OK",E191="Gebucht"),IF(OR(C191="Zahlung",C191="Korrektur -"),-D191,D191),0))</x:f>
      </x:c>
      <x:c r="I191" s="90" t="str">
        <x:f>IF(COUNTA(A191:E191)=0,"",IF(OR(A191="",B191="",C191="",D191="",E191=""),"Angaben ergänzen",IF(D191&lt;=0,"Betrag &gt; 0 eingeben",IF(COUNTIFS(Forderungen!$A$9:$A$108,B191,Forderungen!$B$9:$B$108,"&lt;&gt;")=0,"ID ohne Forderung",IF(IFERROR(INDEX(Forderungen!$I$9:$I$108,MATCH(B191,Forderungen!$A$9:$A$108,0)),0)=0,"Stichtag fehlt",IF(A191&lt;IFERROR(INDEX(Forderungen!$I$9:$I$108,MATCH(B191,Forderungen!$A$9:$A$108,0)),0),"Vor Stichtag – nicht gezählt",IF(AND(E191="Gebucht",A191&gt;TODAY()),"Gebucht in Zukunft – prüfen","OK")))))))</x:f>
      </x:c>
    </x:row>
    <x:row r="192" ht="22" customHeight="1">
      <x:c r="A192" s="93"/>
      <x:c r="B192" s="86"/>
      <x:c r="C192" s="86"/>
      <x:c r="D192" s="97"/>
      <x:c r="E192" s="86"/>
      <x:c r="F192" s="86"/>
      <x:c r="G192" s="86"/>
      <x:c r="H192" s="101" t="str">
        <x:f>IF(COUNTA(A192:E192)=0,"",IF(AND(I192="OK",E192="Gebucht"),IF(OR(C192="Zahlung",C192="Korrektur -"),-D192,D192),0))</x:f>
      </x:c>
      <x:c r="I192" s="90" t="str">
        <x:f>IF(COUNTA(A192:E192)=0,"",IF(OR(A192="",B192="",C192="",D192="",E192=""),"Angaben ergänzen",IF(D192&lt;=0,"Betrag &gt; 0 eingeben",IF(COUNTIFS(Forderungen!$A$9:$A$108,B192,Forderungen!$B$9:$B$108,"&lt;&gt;")=0,"ID ohne Forderung",IF(IFERROR(INDEX(Forderungen!$I$9:$I$108,MATCH(B192,Forderungen!$A$9:$A$108,0)),0)=0,"Stichtag fehlt",IF(A192&lt;IFERROR(INDEX(Forderungen!$I$9:$I$108,MATCH(B192,Forderungen!$A$9:$A$108,0)),0),"Vor Stichtag – nicht gezählt",IF(AND(E192="Gebucht",A192&gt;TODAY()),"Gebucht in Zukunft – prüfen","OK")))))))</x:f>
      </x:c>
    </x:row>
    <x:row r="193" ht="22" customHeight="1">
      <x:c r="A193" s="93"/>
      <x:c r="B193" s="86"/>
      <x:c r="C193" s="86"/>
      <x:c r="D193" s="97"/>
      <x:c r="E193" s="86"/>
      <x:c r="F193" s="86"/>
      <x:c r="G193" s="86"/>
      <x:c r="H193" s="101" t="str">
        <x:f>IF(COUNTA(A193:E193)=0,"",IF(AND(I193="OK",E193="Gebucht"),IF(OR(C193="Zahlung",C193="Korrektur -"),-D193,D193),0))</x:f>
      </x:c>
      <x:c r="I193" s="90" t="str">
        <x:f>IF(COUNTA(A193:E193)=0,"",IF(OR(A193="",B193="",C193="",D193="",E193=""),"Angaben ergänzen",IF(D193&lt;=0,"Betrag &gt; 0 eingeben",IF(COUNTIFS(Forderungen!$A$9:$A$108,B193,Forderungen!$B$9:$B$108,"&lt;&gt;")=0,"ID ohne Forderung",IF(IFERROR(INDEX(Forderungen!$I$9:$I$108,MATCH(B193,Forderungen!$A$9:$A$108,0)),0)=0,"Stichtag fehlt",IF(A193&lt;IFERROR(INDEX(Forderungen!$I$9:$I$108,MATCH(B193,Forderungen!$A$9:$A$108,0)),0),"Vor Stichtag – nicht gezählt",IF(AND(E193="Gebucht",A193&gt;TODAY()),"Gebucht in Zukunft – prüfen","OK")))))))</x:f>
      </x:c>
    </x:row>
    <x:row r="194" ht="22" customHeight="1">
      <x:c r="A194" s="93"/>
      <x:c r="B194" s="86"/>
      <x:c r="C194" s="86"/>
      <x:c r="D194" s="97"/>
      <x:c r="E194" s="86"/>
      <x:c r="F194" s="86"/>
      <x:c r="G194" s="86"/>
      <x:c r="H194" s="101" t="str">
        <x:f>IF(COUNTA(A194:E194)=0,"",IF(AND(I194="OK",E194="Gebucht"),IF(OR(C194="Zahlung",C194="Korrektur -"),-D194,D194),0))</x:f>
      </x:c>
      <x:c r="I194" s="90" t="str">
        <x:f>IF(COUNTA(A194:E194)=0,"",IF(OR(A194="",B194="",C194="",D194="",E194=""),"Angaben ergänzen",IF(D194&lt;=0,"Betrag &gt; 0 eingeben",IF(COUNTIFS(Forderungen!$A$9:$A$108,B194,Forderungen!$B$9:$B$108,"&lt;&gt;")=0,"ID ohne Forderung",IF(IFERROR(INDEX(Forderungen!$I$9:$I$108,MATCH(B194,Forderungen!$A$9:$A$108,0)),0)=0,"Stichtag fehlt",IF(A194&lt;IFERROR(INDEX(Forderungen!$I$9:$I$108,MATCH(B194,Forderungen!$A$9:$A$108,0)),0),"Vor Stichtag – nicht gezählt",IF(AND(E194="Gebucht",A194&gt;TODAY()),"Gebucht in Zukunft – prüfen","OK")))))))</x:f>
      </x:c>
    </x:row>
    <x:row r="195" ht="22" customHeight="1">
      <x:c r="A195" s="93"/>
      <x:c r="B195" s="86"/>
      <x:c r="C195" s="86"/>
      <x:c r="D195" s="97"/>
      <x:c r="E195" s="86"/>
      <x:c r="F195" s="86"/>
      <x:c r="G195" s="86"/>
      <x:c r="H195" s="101" t="str">
        <x:f>IF(COUNTA(A195:E195)=0,"",IF(AND(I195="OK",E195="Gebucht"),IF(OR(C195="Zahlung",C195="Korrektur -"),-D195,D195),0))</x:f>
      </x:c>
      <x:c r="I195" s="90" t="str">
        <x:f>IF(COUNTA(A195:E195)=0,"",IF(OR(A195="",B195="",C195="",D195="",E195=""),"Angaben ergänzen",IF(D195&lt;=0,"Betrag &gt; 0 eingeben",IF(COUNTIFS(Forderungen!$A$9:$A$108,B195,Forderungen!$B$9:$B$108,"&lt;&gt;")=0,"ID ohne Forderung",IF(IFERROR(INDEX(Forderungen!$I$9:$I$108,MATCH(B195,Forderungen!$A$9:$A$108,0)),0)=0,"Stichtag fehlt",IF(A195&lt;IFERROR(INDEX(Forderungen!$I$9:$I$108,MATCH(B195,Forderungen!$A$9:$A$108,0)),0),"Vor Stichtag – nicht gezählt",IF(AND(E195="Gebucht",A195&gt;TODAY()),"Gebucht in Zukunft – prüfen","OK")))))))</x:f>
      </x:c>
    </x:row>
    <x:row r="196" ht="22" customHeight="1">
      <x:c r="A196" s="93"/>
      <x:c r="B196" s="86"/>
      <x:c r="C196" s="86"/>
      <x:c r="D196" s="97"/>
      <x:c r="E196" s="86"/>
      <x:c r="F196" s="86"/>
      <x:c r="G196" s="86"/>
      <x:c r="H196" s="101" t="str">
        <x:f>IF(COUNTA(A196:E196)=0,"",IF(AND(I196="OK",E196="Gebucht"),IF(OR(C196="Zahlung",C196="Korrektur -"),-D196,D196),0))</x:f>
      </x:c>
      <x:c r="I196" s="90" t="str">
        <x:f>IF(COUNTA(A196:E196)=0,"",IF(OR(A196="",B196="",C196="",D196="",E196=""),"Angaben ergänzen",IF(D196&lt;=0,"Betrag &gt; 0 eingeben",IF(COUNTIFS(Forderungen!$A$9:$A$108,B196,Forderungen!$B$9:$B$108,"&lt;&gt;")=0,"ID ohne Forderung",IF(IFERROR(INDEX(Forderungen!$I$9:$I$108,MATCH(B196,Forderungen!$A$9:$A$108,0)),0)=0,"Stichtag fehlt",IF(A196&lt;IFERROR(INDEX(Forderungen!$I$9:$I$108,MATCH(B196,Forderungen!$A$9:$A$108,0)),0),"Vor Stichtag – nicht gezählt",IF(AND(E196="Gebucht",A196&gt;TODAY()),"Gebucht in Zukunft – prüfen","OK")))))))</x:f>
      </x:c>
    </x:row>
    <x:row r="197" ht="22" customHeight="1">
      <x:c r="A197" s="93"/>
      <x:c r="B197" s="86"/>
      <x:c r="C197" s="86"/>
      <x:c r="D197" s="97"/>
      <x:c r="E197" s="86"/>
      <x:c r="F197" s="86"/>
      <x:c r="G197" s="86"/>
      <x:c r="H197" s="101" t="str">
        <x:f>IF(COUNTA(A197:E197)=0,"",IF(AND(I197="OK",E197="Gebucht"),IF(OR(C197="Zahlung",C197="Korrektur -"),-D197,D197),0))</x:f>
      </x:c>
      <x:c r="I197" s="90" t="str">
        <x:f>IF(COUNTA(A197:E197)=0,"",IF(OR(A197="",B197="",C197="",D197="",E197=""),"Angaben ergänzen",IF(D197&lt;=0,"Betrag &gt; 0 eingeben",IF(COUNTIFS(Forderungen!$A$9:$A$108,B197,Forderungen!$B$9:$B$108,"&lt;&gt;")=0,"ID ohne Forderung",IF(IFERROR(INDEX(Forderungen!$I$9:$I$108,MATCH(B197,Forderungen!$A$9:$A$108,0)),0)=0,"Stichtag fehlt",IF(A197&lt;IFERROR(INDEX(Forderungen!$I$9:$I$108,MATCH(B197,Forderungen!$A$9:$A$108,0)),0),"Vor Stichtag – nicht gezählt",IF(AND(E197="Gebucht",A197&gt;TODAY()),"Gebucht in Zukunft – prüfen","OK")))))))</x:f>
      </x:c>
    </x:row>
    <x:row r="198" ht="22" customHeight="1">
      <x:c r="A198" s="93"/>
      <x:c r="B198" s="86"/>
      <x:c r="C198" s="86"/>
      <x:c r="D198" s="97"/>
      <x:c r="E198" s="86"/>
      <x:c r="F198" s="86"/>
      <x:c r="G198" s="86"/>
      <x:c r="H198" s="101" t="str">
        <x:f>IF(COUNTA(A198:E198)=0,"",IF(AND(I198="OK",E198="Gebucht"),IF(OR(C198="Zahlung",C198="Korrektur -"),-D198,D198),0))</x:f>
      </x:c>
      <x:c r="I198" s="90" t="str">
        <x:f>IF(COUNTA(A198:E198)=0,"",IF(OR(A198="",B198="",C198="",D198="",E198=""),"Angaben ergänzen",IF(D198&lt;=0,"Betrag &gt; 0 eingeben",IF(COUNTIFS(Forderungen!$A$9:$A$108,B198,Forderungen!$B$9:$B$108,"&lt;&gt;")=0,"ID ohne Forderung",IF(IFERROR(INDEX(Forderungen!$I$9:$I$108,MATCH(B198,Forderungen!$A$9:$A$108,0)),0)=0,"Stichtag fehlt",IF(A198&lt;IFERROR(INDEX(Forderungen!$I$9:$I$108,MATCH(B198,Forderungen!$A$9:$A$108,0)),0),"Vor Stichtag – nicht gezählt",IF(AND(E198="Gebucht",A198&gt;TODAY()),"Gebucht in Zukunft – prüfen","OK")))))))</x:f>
      </x:c>
    </x:row>
    <x:row r="199" ht="22" customHeight="1">
      <x:c r="A199" s="93"/>
      <x:c r="B199" s="86"/>
      <x:c r="C199" s="86"/>
      <x:c r="D199" s="97"/>
      <x:c r="E199" s="86"/>
      <x:c r="F199" s="86"/>
      <x:c r="G199" s="86"/>
      <x:c r="H199" s="101" t="str">
        <x:f>IF(COUNTA(A199:E199)=0,"",IF(AND(I199="OK",E199="Gebucht"),IF(OR(C199="Zahlung",C199="Korrektur -"),-D199,D199),0))</x:f>
      </x:c>
      <x:c r="I199" s="90" t="str">
        <x:f>IF(COUNTA(A199:E199)=0,"",IF(OR(A199="",B199="",C199="",D199="",E199=""),"Angaben ergänzen",IF(D199&lt;=0,"Betrag &gt; 0 eingeben",IF(COUNTIFS(Forderungen!$A$9:$A$108,B199,Forderungen!$B$9:$B$108,"&lt;&gt;")=0,"ID ohne Forderung",IF(IFERROR(INDEX(Forderungen!$I$9:$I$108,MATCH(B199,Forderungen!$A$9:$A$108,0)),0)=0,"Stichtag fehlt",IF(A199&lt;IFERROR(INDEX(Forderungen!$I$9:$I$108,MATCH(B199,Forderungen!$A$9:$A$108,0)),0),"Vor Stichtag – nicht gezählt",IF(AND(E199="Gebucht",A199&gt;TODAY()),"Gebucht in Zukunft – prüfen","OK")))))))</x:f>
      </x:c>
    </x:row>
    <x:row r="200" ht="22" customHeight="1">
      <x:c r="A200" s="93"/>
      <x:c r="B200" s="86"/>
      <x:c r="C200" s="86"/>
      <x:c r="D200" s="97"/>
      <x:c r="E200" s="86"/>
      <x:c r="F200" s="86"/>
      <x:c r="G200" s="86"/>
      <x:c r="H200" s="101" t="str">
        <x:f>IF(COUNTA(A200:E200)=0,"",IF(AND(I200="OK",E200="Gebucht"),IF(OR(C200="Zahlung",C200="Korrektur -"),-D200,D200),0))</x:f>
      </x:c>
      <x:c r="I200" s="90" t="str">
        <x:f>IF(COUNTA(A200:E200)=0,"",IF(OR(A200="",B200="",C200="",D200="",E200=""),"Angaben ergänzen",IF(D200&lt;=0,"Betrag &gt; 0 eingeben",IF(COUNTIFS(Forderungen!$A$9:$A$108,B200,Forderungen!$B$9:$B$108,"&lt;&gt;")=0,"ID ohne Forderung",IF(IFERROR(INDEX(Forderungen!$I$9:$I$108,MATCH(B200,Forderungen!$A$9:$A$108,0)),0)=0,"Stichtag fehlt",IF(A200&lt;IFERROR(INDEX(Forderungen!$I$9:$I$108,MATCH(B200,Forderungen!$A$9:$A$108,0)),0),"Vor Stichtag – nicht gezählt",IF(AND(E200="Gebucht",A200&gt;TODAY()),"Gebucht in Zukunft – prüfen","OK")))))))</x:f>
      </x:c>
    </x:row>
    <x:row r="201" ht="22" customHeight="1">
      <x:c r="A201" s="93"/>
      <x:c r="B201" s="86"/>
      <x:c r="C201" s="86"/>
      <x:c r="D201" s="97"/>
      <x:c r="E201" s="86"/>
      <x:c r="F201" s="86"/>
      <x:c r="G201" s="86"/>
      <x:c r="H201" s="101" t="str">
        <x:f>IF(COUNTA(A201:E201)=0,"",IF(AND(I201="OK",E201="Gebucht"),IF(OR(C201="Zahlung",C201="Korrektur -"),-D201,D201),0))</x:f>
      </x:c>
      <x:c r="I201" s="90" t="str">
        <x:f>IF(COUNTA(A201:E201)=0,"",IF(OR(A201="",B201="",C201="",D201="",E201=""),"Angaben ergänzen",IF(D201&lt;=0,"Betrag &gt; 0 eingeben",IF(COUNTIFS(Forderungen!$A$9:$A$108,B201,Forderungen!$B$9:$B$108,"&lt;&gt;")=0,"ID ohne Forderung",IF(IFERROR(INDEX(Forderungen!$I$9:$I$108,MATCH(B201,Forderungen!$A$9:$A$108,0)),0)=0,"Stichtag fehlt",IF(A201&lt;IFERROR(INDEX(Forderungen!$I$9:$I$108,MATCH(B201,Forderungen!$A$9:$A$108,0)),0),"Vor Stichtag – nicht gezählt",IF(AND(E201="Gebucht",A201&gt;TODAY()),"Gebucht in Zukunft – prüfen","OK")))))))</x:f>
      </x:c>
    </x:row>
    <x:row r="202" ht="22" customHeight="1">
      <x:c r="A202" s="93"/>
      <x:c r="B202" s="86"/>
      <x:c r="C202" s="86"/>
      <x:c r="D202" s="97"/>
      <x:c r="E202" s="86"/>
      <x:c r="F202" s="86"/>
      <x:c r="G202" s="86"/>
      <x:c r="H202" s="101" t="str">
        <x:f>IF(COUNTA(A202:E202)=0,"",IF(AND(I202="OK",E202="Gebucht"),IF(OR(C202="Zahlung",C202="Korrektur -"),-D202,D202),0))</x:f>
      </x:c>
      <x:c r="I202" s="90" t="str">
        <x:f>IF(COUNTA(A202:E202)=0,"",IF(OR(A202="",B202="",C202="",D202="",E202=""),"Angaben ergänzen",IF(D202&lt;=0,"Betrag &gt; 0 eingeben",IF(COUNTIFS(Forderungen!$A$9:$A$108,B202,Forderungen!$B$9:$B$108,"&lt;&gt;")=0,"ID ohne Forderung",IF(IFERROR(INDEX(Forderungen!$I$9:$I$108,MATCH(B202,Forderungen!$A$9:$A$108,0)),0)=0,"Stichtag fehlt",IF(A202&lt;IFERROR(INDEX(Forderungen!$I$9:$I$108,MATCH(B202,Forderungen!$A$9:$A$108,0)),0),"Vor Stichtag – nicht gezählt",IF(AND(E202="Gebucht",A202&gt;TODAY()),"Gebucht in Zukunft – prüfen","OK")))))))</x:f>
      </x:c>
    </x:row>
    <x:row r="203" ht="22" customHeight="1">
      <x:c r="A203" s="93"/>
      <x:c r="B203" s="86"/>
      <x:c r="C203" s="86"/>
      <x:c r="D203" s="97"/>
      <x:c r="E203" s="86"/>
      <x:c r="F203" s="86"/>
      <x:c r="G203" s="86"/>
      <x:c r="H203" s="101" t="str">
        <x:f>IF(COUNTA(A203:E203)=0,"",IF(AND(I203="OK",E203="Gebucht"),IF(OR(C203="Zahlung",C203="Korrektur -"),-D203,D203),0))</x:f>
      </x:c>
      <x:c r="I203" s="90" t="str">
        <x:f>IF(COUNTA(A203:E203)=0,"",IF(OR(A203="",B203="",C203="",D203="",E203=""),"Angaben ergänzen",IF(D203&lt;=0,"Betrag &gt; 0 eingeben",IF(COUNTIFS(Forderungen!$A$9:$A$108,B203,Forderungen!$B$9:$B$108,"&lt;&gt;")=0,"ID ohne Forderung",IF(IFERROR(INDEX(Forderungen!$I$9:$I$108,MATCH(B203,Forderungen!$A$9:$A$108,0)),0)=0,"Stichtag fehlt",IF(A203&lt;IFERROR(INDEX(Forderungen!$I$9:$I$108,MATCH(B203,Forderungen!$A$9:$A$108,0)),0),"Vor Stichtag – nicht gezählt",IF(AND(E203="Gebucht",A203&gt;TODAY()),"Gebucht in Zukunft – prüfen","OK")))))))</x:f>
      </x:c>
    </x:row>
    <x:row r="204" ht="22" customHeight="1">
      <x:c r="A204" s="93"/>
      <x:c r="B204" s="86"/>
      <x:c r="C204" s="86"/>
      <x:c r="D204" s="97"/>
      <x:c r="E204" s="86"/>
      <x:c r="F204" s="86"/>
      <x:c r="G204" s="86"/>
      <x:c r="H204" s="101" t="str">
        <x:f>IF(COUNTA(A204:E204)=0,"",IF(AND(I204="OK",E204="Gebucht"),IF(OR(C204="Zahlung",C204="Korrektur -"),-D204,D204),0))</x:f>
      </x:c>
      <x:c r="I204" s="90" t="str">
        <x:f>IF(COUNTA(A204:E204)=0,"",IF(OR(A204="",B204="",C204="",D204="",E204=""),"Angaben ergänzen",IF(D204&lt;=0,"Betrag &gt; 0 eingeben",IF(COUNTIFS(Forderungen!$A$9:$A$108,B204,Forderungen!$B$9:$B$108,"&lt;&gt;")=0,"ID ohne Forderung",IF(IFERROR(INDEX(Forderungen!$I$9:$I$108,MATCH(B204,Forderungen!$A$9:$A$108,0)),0)=0,"Stichtag fehlt",IF(A204&lt;IFERROR(INDEX(Forderungen!$I$9:$I$108,MATCH(B204,Forderungen!$A$9:$A$108,0)),0),"Vor Stichtag – nicht gezählt",IF(AND(E204="Gebucht",A204&gt;TODAY()),"Gebucht in Zukunft – prüfen","OK")))))))</x:f>
      </x:c>
    </x:row>
    <x:row r="205" ht="22" customHeight="1">
      <x:c r="A205" s="93"/>
      <x:c r="B205" s="86"/>
      <x:c r="C205" s="86"/>
      <x:c r="D205" s="97"/>
      <x:c r="E205" s="86"/>
      <x:c r="F205" s="86"/>
      <x:c r="G205" s="86"/>
      <x:c r="H205" s="101" t="str">
        <x:f>IF(COUNTA(A205:E205)=0,"",IF(AND(I205="OK",E205="Gebucht"),IF(OR(C205="Zahlung",C205="Korrektur -"),-D205,D205),0))</x:f>
      </x:c>
      <x:c r="I205" s="90" t="str">
        <x:f>IF(COUNTA(A205:E205)=0,"",IF(OR(A205="",B205="",C205="",D205="",E205=""),"Angaben ergänzen",IF(D205&lt;=0,"Betrag &gt; 0 eingeben",IF(COUNTIFS(Forderungen!$A$9:$A$108,B205,Forderungen!$B$9:$B$108,"&lt;&gt;")=0,"ID ohne Forderung",IF(IFERROR(INDEX(Forderungen!$I$9:$I$108,MATCH(B205,Forderungen!$A$9:$A$108,0)),0)=0,"Stichtag fehlt",IF(A205&lt;IFERROR(INDEX(Forderungen!$I$9:$I$108,MATCH(B205,Forderungen!$A$9:$A$108,0)),0),"Vor Stichtag – nicht gezählt",IF(AND(E205="Gebucht",A205&gt;TODAY()),"Gebucht in Zukunft – prüfen","OK")))))))</x:f>
      </x:c>
    </x:row>
    <x:row r="206" ht="22" customHeight="1">
      <x:c r="A206" s="93"/>
      <x:c r="B206" s="86"/>
      <x:c r="C206" s="86"/>
      <x:c r="D206" s="97"/>
      <x:c r="E206" s="86"/>
      <x:c r="F206" s="86"/>
      <x:c r="G206" s="86"/>
      <x:c r="H206" s="101" t="str">
        <x:f>IF(COUNTA(A206:E206)=0,"",IF(AND(I206="OK",E206="Gebucht"),IF(OR(C206="Zahlung",C206="Korrektur -"),-D206,D206),0))</x:f>
      </x:c>
      <x:c r="I206" s="90" t="str">
        <x:f>IF(COUNTA(A206:E206)=0,"",IF(OR(A206="",B206="",C206="",D206="",E206=""),"Angaben ergänzen",IF(D206&lt;=0,"Betrag &gt; 0 eingeben",IF(COUNTIFS(Forderungen!$A$9:$A$108,B206,Forderungen!$B$9:$B$108,"&lt;&gt;")=0,"ID ohne Forderung",IF(IFERROR(INDEX(Forderungen!$I$9:$I$108,MATCH(B206,Forderungen!$A$9:$A$108,0)),0)=0,"Stichtag fehlt",IF(A206&lt;IFERROR(INDEX(Forderungen!$I$9:$I$108,MATCH(B206,Forderungen!$A$9:$A$108,0)),0),"Vor Stichtag – nicht gezählt",IF(AND(E206="Gebucht",A206&gt;TODAY()),"Gebucht in Zukunft – prüfen","OK")))))))</x:f>
      </x:c>
    </x:row>
    <x:row r="207" ht="22" customHeight="1">
      <x:c r="A207" s="93"/>
      <x:c r="B207" s="86"/>
      <x:c r="C207" s="86"/>
      <x:c r="D207" s="97"/>
      <x:c r="E207" s="86"/>
      <x:c r="F207" s="86"/>
      <x:c r="G207" s="86"/>
      <x:c r="H207" s="101" t="str">
        <x:f>IF(COUNTA(A207:E207)=0,"",IF(AND(I207="OK",E207="Gebucht"),IF(OR(C207="Zahlung",C207="Korrektur -"),-D207,D207),0))</x:f>
      </x:c>
      <x:c r="I207" s="90" t="str">
        <x:f>IF(COUNTA(A207:E207)=0,"",IF(OR(A207="",B207="",C207="",D207="",E207=""),"Angaben ergänzen",IF(D207&lt;=0,"Betrag &gt; 0 eingeben",IF(COUNTIFS(Forderungen!$A$9:$A$108,B207,Forderungen!$B$9:$B$108,"&lt;&gt;")=0,"ID ohne Forderung",IF(IFERROR(INDEX(Forderungen!$I$9:$I$108,MATCH(B207,Forderungen!$A$9:$A$108,0)),0)=0,"Stichtag fehlt",IF(A207&lt;IFERROR(INDEX(Forderungen!$I$9:$I$108,MATCH(B207,Forderungen!$A$9:$A$108,0)),0),"Vor Stichtag – nicht gezählt",IF(AND(E207="Gebucht",A207&gt;TODAY()),"Gebucht in Zukunft – prüfen","OK")))))))</x:f>
      </x:c>
    </x:row>
    <x:row r="208" ht="22" customHeight="1">
      <x:c r="A208" s="93"/>
      <x:c r="B208" s="86"/>
      <x:c r="C208" s="86"/>
      <x:c r="D208" s="97"/>
      <x:c r="E208" s="86"/>
      <x:c r="F208" s="86"/>
      <x:c r="G208" s="86"/>
      <x:c r="H208" s="101" t="str">
        <x:f>IF(COUNTA(A208:E208)=0,"",IF(AND(I208="OK",E208="Gebucht"),IF(OR(C208="Zahlung",C208="Korrektur -"),-D208,D208),0))</x:f>
      </x:c>
      <x:c r="I208" s="90" t="str">
        <x:f>IF(COUNTA(A208:E208)=0,"",IF(OR(A208="",B208="",C208="",D208="",E208=""),"Angaben ergänzen",IF(D208&lt;=0,"Betrag &gt; 0 eingeben",IF(COUNTIFS(Forderungen!$A$9:$A$108,B208,Forderungen!$B$9:$B$108,"&lt;&gt;")=0,"ID ohne Forderung",IF(IFERROR(INDEX(Forderungen!$I$9:$I$108,MATCH(B208,Forderungen!$A$9:$A$108,0)),0)=0,"Stichtag fehlt",IF(A208&lt;IFERROR(INDEX(Forderungen!$I$9:$I$108,MATCH(B208,Forderungen!$A$9:$A$108,0)),0),"Vor Stichtag – nicht gezählt",IF(AND(E208="Gebucht",A208&gt;TODAY()),"Gebucht in Zukunft – prüfen","OK")))))))</x:f>
      </x:c>
    </x:row>
    <x:row r="209" ht="22" customHeight="1">
      <x:c r="A209" s="93"/>
      <x:c r="B209" s="86"/>
      <x:c r="C209" s="86"/>
      <x:c r="D209" s="97"/>
      <x:c r="E209" s="86"/>
      <x:c r="F209" s="86"/>
      <x:c r="G209" s="86"/>
      <x:c r="H209" s="101" t="str">
        <x:f>IF(COUNTA(A209:E209)=0,"",IF(AND(I209="OK",E209="Gebucht"),IF(OR(C209="Zahlung",C209="Korrektur -"),-D209,D209),0))</x:f>
      </x:c>
      <x:c r="I209" s="90" t="str">
        <x:f>IF(COUNTA(A209:E209)=0,"",IF(OR(A209="",B209="",C209="",D209="",E209=""),"Angaben ergänzen",IF(D209&lt;=0,"Betrag &gt; 0 eingeben",IF(COUNTIFS(Forderungen!$A$9:$A$108,B209,Forderungen!$B$9:$B$108,"&lt;&gt;")=0,"ID ohne Forderung",IF(IFERROR(INDEX(Forderungen!$I$9:$I$108,MATCH(B209,Forderungen!$A$9:$A$108,0)),0)=0,"Stichtag fehlt",IF(A209&lt;IFERROR(INDEX(Forderungen!$I$9:$I$108,MATCH(B209,Forderungen!$A$9:$A$108,0)),0),"Vor Stichtag – nicht gezählt",IF(AND(E209="Gebucht",A209&gt;TODAY()),"Gebucht in Zukunft – prüfen","OK")))))))</x:f>
      </x:c>
    </x:row>
    <x:row r="210" ht="22" customHeight="1">
      <x:c r="A210" s="93"/>
      <x:c r="B210" s="86"/>
      <x:c r="C210" s="86"/>
      <x:c r="D210" s="97"/>
      <x:c r="E210" s="86"/>
      <x:c r="F210" s="86"/>
      <x:c r="G210" s="86"/>
      <x:c r="H210" s="101" t="str">
        <x:f>IF(COUNTA(A210:E210)=0,"",IF(AND(I210="OK",E210="Gebucht"),IF(OR(C210="Zahlung",C210="Korrektur -"),-D210,D210),0))</x:f>
      </x:c>
      <x:c r="I210" s="90" t="str">
        <x:f>IF(COUNTA(A210:E210)=0,"",IF(OR(A210="",B210="",C210="",D210="",E210=""),"Angaben ergänzen",IF(D210&lt;=0,"Betrag &gt; 0 eingeben",IF(COUNTIFS(Forderungen!$A$9:$A$108,B210,Forderungen!$B$9:$B$108,"&lt;&gt;")=0,"ID ohne Forderung",IF(IFERROR(INDEX(Forderungen!$I$9:$I$108,MATCH(B210,Forderungen!$A$9:$A$108,0)),0)=0,"Stichtag fehlt",IF(A210&lt;IFERROR(INDEX(Forderungen!$I$9:$I$108,MATCH(B210,Forderungen!$A$9:$A$108,0)),0),"Vor Stichtag – nicht gezählt",IF(AND(E210="Gebucht",A210&gt;TODAY()),"Gebucht in Zukunft – prüfen","OK")))))))</x:f>
      </x:c>
    </x:row>
    <x:row r="211" ht="22" customHeight="1">
      <x:c r="A211" s="93"/>
      <x:c r="B211" s="86"/>
      <x:c r="C211" s="86"/>
      <x:c r="D211" s="97"/>
      <x:c r="E211" s="86"/>
      <x:c r="F211" s="86"/>
      <x:c r="G211" s="86"/>
      <x:c r="H211" s="101" t="str">
        <x:f>IF(COUNTA(A211:E211)=0,"",IF(AND(I211="OK",E211="Gebucht"),IF(OR(C211="Zahlung",C211="Korrektur -"),-D211,D211),0))</x:f>
      </x:c>
      <x:c r="I211" s="90" t="str">
        <x:f>IF(COUNTA(A211:E211)=0,"",IF(OR(A211="",B211="",C211="",D211="",E211=""),"Angaben ergänzen",IF(D211&lt;=0,"Betrag &gt; 0 eingeben",IF(COUNTIFS(Forderungen!$A$9:$A$108,B211,Forderungen!$B$9:$B$108,"&lt;&gt;")=0,"ID ohne Forderung",IF(IFERROR(INDEX(Forderungen!$I$9:$I$108,MATCH(B211,Forderungen!$A$9:$A$108,0)),0)=0,"Stichtag fehlt",IF(A211&lt;IFERROR(INDEX(Forderungen!$I$9:$I$108,MATCH(B211,Forderungen!$A$9:$A$108,0)),0),"Vor Stichtag – nicht gezählt",IF(AND(E211="Gebucht",A211&gt;TODAY()),"Gebucht in Zukunft – prüfen","OK")))))))</x:f>
      </x:c>
    </x:row>
    <x:row r="212" ht="22" customHeight="1">
      <x:c r="A212" s="93"/>
      <x:c r="B212" s="86"/>
      <x:c r="C212" s="86"/>
      <x:c r="D212" s="97"/>
      <x:c r="E212" s="86"/>
      <x:c r="F212" s="86"/>
      <x:c r="G212" s="86"/>
      <x:c r="H212" s="101" t="str">
        <x:f>IF(COUNTA(A212:E212)=0,"",IF(AND(I212="OK",E212="Gebucht"),IF(OR(C212="Zahlung",C212="Korrektur -"),-D212,D212),0))</x:f>
      </x:c>
      <x:c r="I212" s="90" t="str">
        <x:f>IF(COUNTA(A212:E212)=0,"",IF(OR(A212="",B212="",C212="",D212="",E212=""),"Angaben ergänzen",IF(D212&lt;=0,"Betrag &gt; 0 eingeben",IF(COUNTIFS(Forderungen!$A$9:$A$108,B212,Forderungen!$B$9:$B$108,"&lt;&gt;")=0,"ID ohne Forderung",IF(IFERROR(INDEX(Forderungen!$I$9:$I$108,MATCH(B212,Forderungen!$A$9:$A$108,0)),0)=0,"Stichtag fehlt",IF(A212&lt;IFERROR(INDEX(Forderungen!$I$9:$I$108,MATCH(B212,Forderungen!$A$9:$A$108,0)),0),"Vor Stichtag – nicht gezählt",IF(AND(E212="Gebucht",A212&gt;TODAY()),"Gebucht in Zukunft – prüfen","OK")))))))</x:f>
      </x:c>
    </x:row>
    <x:row r="213" ht="22" customHeight="1">
      <x:c r="A213" s="93"/>
      <x:c r="B213" s="86"/>
      <x:c r="C213" s="86"/>
      <x:c r="D213" s="97"/>
      <x:c r="E213" s="86"/>
      <x:c r="F213" s="86"/>
      <x:c r="G213" s="86"/>
      <x:c r="H213" s="101" t="str">
        <x:f>IF(COUNTA(A213:E213)=0,"",IF(AND(I213="OK",E213="Gebucht"),IF(OR(C213="Zahlung",C213="Korrektur -"),-D213,D213),0))</x:f>
      </x:c>
      <x:c r="I213" s="90" t="str">
        <x:f>IF(COUNTA(A213:E213)=0,"",IF(OR(A213="",B213="",C213="",D213="",E213=""),"Angaben ergänzen",IF(D213&lt;=0,"Betrag &gt; 0 eingeben",IF(COUNTIFS(Forderungen!$A$9:$A$108,B213,Forderungen!$B$9:$B$108,"&lt;&gt;")=0,"ID ohne Forderung",IF(IFERROR(INDEX(Forderungen!$I$9:$I$108,MATCH(B213,Forderungen!$A$9:$A$108,0)),0)=0,"Stichtag fehlt",IF(A213&lt;IFERROR(INDEX(Forderungen!$I$9:$I$108,MATCH(B213,Forderungen!$A$9:$A$108,0)),0),"Vor Stichtag – nicht gezählt",IF(AND(E213="Gebucht",A213&gt;TODAY()),"Gebucht in Zukunft – prüfen","OK")))))))</x:f>
      </x:c>
    </x:row>
    <x:row r="214" ht="22" customHeight="1">
      <x:c r="A214" s="93"/>
      <x:c r="B214" s="86"/>
      <x:c r="C214" s="86"/>
      <x:c r="D214" s="97"/>
      <x:c r="E214" s="86"/>
      <x:c r="F214" s="86"/>
      <x:c r="G214" s="86"/>
      <x:c r="H214" s="101" t="str">
        <x:f>IF(COUNTA(A214:E214)=0,"",IF(AND(I214="OK",E214="Gebucht"),IF(OR(C214="Zahlung",C214="Korrektur -"),-D214,D214),0))</x:f>
      </x:c>
      <x:c r="I214" s="90" t="str">
        <x:f>IF(COUNTA(A214:E214)=0,"",IF(OR(A214="",B214="",C214="",D214="",E214=""),"Angaben ergänzen",IF(D214&lt;=0,"Betrag &gt; 0 eingeben",IF(COUNTIFS(Forderungen!$A$9:$A$108,B214,Forderungen!$B$9:$B$108,"&lt;&gt;")=0,"ID ohne Forderung",IF(IFERROR(INDEX(Forderungen!$I$9:$I$108,MATCH(B214,Forderungen!$A$9:$A$108,0)),0)=0,"Stichtag fehlt",IF(A214&lt;IFERROR(INDEX(Forderungen!$I$9:$I$108,MATCH(B214,Forderungen!$A$9:$A$108,0)),0),"Vor Stichtag – nicht gezählt",IF(AND(E214="Gebucht",A214&gt;TODAY()),"Gebucht in Zukunft – prüfen","OK")))))))</x:f>
      </x:c>
    </x:row>
    <x:row r="215" ht="22" customHeight="1">
      <x:c r="A215" s="93"/>
      <x:c r="B215" s="86"/>
      <x:c r="C215" s="86"/>
      <x:c r="D215" s="97"/>
      <x:c r="E215" s="86"/>
      <x:c r="F215" s="86"/>
      <x:c r="G215" s="86"/>
      <x:c r="H215" s="101" t="str">
        <x:f>IF(COUNTA(A215:E215)=0,"",IF(AND(I215="OK",E215="Gebucht"),IF(OR(C215="Zahlung",C215="Korrektur -"),-D215,D215),0))</x:f>
      </x:c>
      <x:c r="I215" s="90" t="str">
        <x:f>IF(COUNTA(A215:E215)=0,"",IF(OR(A215="",B215="",C215="",D215="",E215=""),"Angaben ergänzen",IF(D215&lt;=0,"Betrag &gt; 0 eingeben",IF(COUNTIFS(Forderungen!$A$9:$A$108,B215,Forderungen!$B$9:$B$108,"&lt;&gt;")=0,"ID ohne Forderung",IF(IFERROR(INDEX(Forderungen!$I$9:$I$108,MATCH(B215,Forderungen!$A$9:$A$108,0)),0)=0,"Stichtag fehlt",IF(A215&lt;IFERROR(INDEX(Forderungen!$I$9:$I$108,MATCH(B215,Forderungen!$A$9:$A$108,0)),0),"Vor Stichtag – nicht gezählt",IF(AND(E215="Gebucht",A215&gt;TODAY()),"Gebucht in Zukunft – prüfen","OK")))))))</x:f>
      </x:c>
    </x:row>
    <x:row r="216" ht="22" customHeight="1">
      <x:c r="A216" s="93"/>
      <x:c r="B216" s="86"/>
      <x:c r="C216" s="86"/>
      <x:c r="D216" s="97"/>
      <x:c r="E216" s="86"/>
      <x:c r="F216" s="86"/>
      <x:c r="G216" s="86"/>
      <x:c r="H216" s="101" t="str">
        <x:f>IF(COUNTA(A216:E216)=0,"",IF(AND(I216="OK",E216="Gebucht"),IF(OR(C216="Zahlung",C216="Korrektur -"),-D216,D216),0))</x:f>
      </x:c>
      <x:c r="I216" s="90" t="str">
        <x:f>IF(COUNTA(A216:E216)=0,"",IF(OR(A216="",B216="",C216="",D216="",E216=""),"Angaben ergänzen",IF(D216&lt;=0,"Betrag &gt; 0 eingeben",IF(COUNTIFS(Forderungen!$A$9:$A$108,B216,Forderungen!$B$9:$B$108,"&lt;&gt;")=0,"ID ohne Forderung",IF(IFERROR(INDEX(Forderungen!$I$9:$I$108,MATCH(B216,Forderungen!$A$9:$A$108,0)),0)=0,"Stichtag fehlt",IF(A216&lt;IFERROR(INDEX(Forderungen!$I$9:$I$108,MATCH(B216,Forderungen!$A$9:$A$108,0)),0),"Vor Stichtag – nicht gezählt",IF(AND(E216="Gebucht",A216&gt;TODAY()),"Gebucht in Zukunft – prüfen","OK")))))))</x:f>
      </x:c>
    </x:row>
    <x:row r="217" ht="22" customHeight="1">
      <x:c r="A217" s="93"/>
      <x:c r="B217" s="86"/>
      <x:c r="C217" s="86"/>
      <x:c r="D217" s="97"/>
      <x:c r="E217" s="86"/>
      <x:c r="F217" s="86"/>
      <x:c r="G217" s="86"/>
      <x:c r="H217" s="101" t="str">
        <x:f>IF(COUNTA(A217:E217)=0,"",IF(AND(I217="OK",E217="Gebucht"),IF(OR(C217="Zahlung",C217="Korrektur -"),-D217,D217),0))</x:f>
      </x:c>
      <x:c r="I217" s="90" t="str">
        <x:f>IF(COUNTA(A217:E217)=0,"",IF(OR(A217="",B217="",C217="",D217="",E217=""),"Angaben ergänzen",IF(D217&lt;=0,"Betrag &gt; 0 eingeben",IF(COUNTIFS(Forderungen!$A$9:$A$108,B217,Forderungen!$B$9:$B$108,"&lt;&gt;")=0,"ID ohne Forderung",IF(IFERROR(INDEX(Forderungen!$I$9:$I$108,MATCH(B217,Forderungen!$A$9:$A$108,0)),0)=0,"Stichtag fehlt",IF(A217&lt;IFERROR(INDEX(Forderungen!$I$9:$I$108,MATCH(B217,Forderungen!$A$9:$A$108,0)),0),"Vor Stichtag – nicht gezählt",IF(AND(E217="Gebucht",A217&gt;TODAY()),"Gebucht in Zukunft – prüfen","OK")))))))</x:f>
      </x:c>
    </x:row>
    <x:row r="218" ht="22" customHeight="1">
      <x:c r="A218" s="93"/>
      <x:c r="B218" s="86"/>
      <x:c r="C218" s="86"/>
      <x:c r="D218" s="97"/>
      <x:c r="E218" s="86"/>
      <x:c r="F218" s="86"/>
      <x:c r="G218" s="86"/>
      <x:c r="H218" s="101" t="str">
        <x:f>IF(COUNTA(A218:E218)=0,"",IF(AND(I218="OK",E218="Gebucht"),IF(OR(C218="Zahlung",C218="Korrektur -"),-D218,D218),0))</x:f>
      </x:c>
      <x:c r="I218" s="90" t="str">
        <x:f>IF(COUNTA(A218:E218)=0,"",IF(OR(A218="",B218="",C218="",D218="",E218=""),"Angaben ergänzen",IF(D218&lt;=0,"Betrag &gt; 0 eingeben",IF(COUNTIFS(Forderungen!$A$9:$A$108,B218,Forderungen!$B$9:$B$108,"&lt;&gt;")=0,"ID ohne Forderung",IF(IFERROR(INDEX(Forderungen!$I$9:$I$108,MATCH(B218,Forderungen!$A$9:$A$108,0)),0)=0,"Stichtag fehlt",IF(A218&lt;IFERROR(INDEX(Forderungen!$I$9:$I$108,MATCH(B218,Forderungen!$A$9:$A$108,0)),0),"Vor Stichtag – nicht gezählt",IF(AND(E218="Gebucht",A218&gt;TODAY()),"Gebucht in Zukunft – prüfen","OK")))))))</x:f>
      </x:c>
    </x:row>
    <x:row r="219" ht="22" customHeight="1">
      <x:c r="A219" s="93"/>
      <x:c r="B219" s="86"/>
      <x:c r="C219" s="86"/>
      <x:c r="D219" s="97"/>
      <x:c r="E219" s="86"/>
      <x:c r="F219" s="86"/>
      <x:c r="G219" s="86"/>
      <x:c r="H219" s="101" t="str">
        <x:f>IF(COUNTA(A219:E219)=0,"",IF(AND(I219="OK",E219="Gebucht"),IF(OR(C219="Zahlung",C219="Korrektur -"),-D219,D219),0))</x:f>
      </x:c>
      <x:c r="I219" s="90" t="str">
        <x:f>IF(COUNTA(A219:E219)=0,"",IF(OR(A219="",B219="",C219="",D219="",E219=""),"Angaben ergänzen",IF(D219&lt;=0,"Betrag &gt; 0 eingeben",IF(COUNTIFS(Forderungen!$A$9:$A$108,B219,Forderungen!$B$9:$B$108,"&lt;&gt;")=0,"ID ohne Forderung",IF(IFERROR(INDEX(Forderungen!$I$9:$I$108,MATCH(B219,Forderungen!$A$9:$A$108,0)),0)=0,"Stichtag fehlt",IF(A219&lt;IFERROR(INDEX(Forderungen!$I$9:$I$108,MATCH(B219,Forderungen!$A$9:$A$108,0)),0),"Vor Stichtag – nicht gezählt",IF(AND(E219="Gebucht",A219&gt;TODAY()),"Gebucht in Zukunft – prüfen","OK")))))))</x:f>
      </x:c>
    </x:row>
    <x:row r="220" ht="22" customHeight="1">
      <x:c r="A220" s="93"/>
      <x:c r="B220" s="86"/>
      <x:c r="C220" s="86"/>
      <x:c r="D220" s="97"/>
      <x:c r="E220" s="86"/>
      <x:c r="F220" s="86"/>
      <x:c r="G220" s="86"/>
      <x:c r="H220" s="101" t="str">
        <x:f>IF(COUNTA(A220:E220)=0,"",IF(AND(I220="OK",E220="Gebucht"),IF(OR(C220="Zahlung",C220="Korrektur -"),-D220,D220),0))</x:f>
      </x:c>
      <x:c r="I220" s="90" t="str">
        <x:f>IF(COUNTA(A220:E220)=0,"",IF(OR(A220="",B220="",C220="",D220="",E220=""),"Angaben ergänzen",IF(D220&lt;=0,"Betrag &gt; 0 eingeben",IF(COUNTIFS(Forderungen!$A$9:$A$108,B220,Forderungen!$B$9:$B$108,"&lt;&gt;")=0,"ID ohne Forderung",IF(IFERROR(INDEX(Forderungen!$I$9:$I$108,MATCH(B220,Forderungen!$A$9:$A$108,0)),0)=0,"Stichtag fehlt",IF(A220&lt;IFERROR(INDEX(Forderungen!$I$9:$I$108,MATCH(B220,Forderungen!$A$9:$A$108,0)),0),"Vor Stichtag – nicht gezählt",IF(AND(E220="Gebucht",A220&gt;TODAY()),"Gebucht in Zukunft – prüfen","OK")))))))</x:f>
      </x:c>
    </x:row>
    <x:row r="221" ht="22" customHeight="1">
      <x:c r="A221" s="93"/>
      <x:c r="B221" s="86"/>
      <x:c r="C221" s="86"/>
      <x:c r="D221" s="97"/>
      <x:c r="E221" s="86"/>
      <x:c r="F221" s="86"/>
      <x:c r="G221" s="86"/>
      <x:c r="H221" s="101" t="str">
        <x:f>IF(COUNTA(A221:E221)=0,"",IF(AND(I221="OK",E221="Gebucht"),IF(OR(C221="Zahlung",C221="Korrektur -"),-D221,D221),0))</x:f>
      </x:c>
      <x:c r="I221" s="90" t="str">
        <x:f>IF(COUNTA(A221:E221)=0,"",IF(OR(A221="",B221="",C221="",D221="",E221=""),"Angaben ergänzen",IF(D221&lt;=0,"Betrag &gt; 0 eingeben",IF(COUNTIFS(Forderungen!$A$9:$A$108,B221,Forderungen!$B$9:$B$108,"&lt;&gt;")=0,"ID ohne Forderung",IF(IFERROR(INDEX(Forderungen!$I$9:$I$108,MATCH(B221,Forderungen!$A$9:$A$108,0)),0)=0,"Stichtag fehlt",IF(A221&lt;IFERROR(INDEX(Forderungen!$I$9:$I$108,MATCH(B221,Forderungen!$A$9:$A$108,0)),0),"Vor Stichtag – nicht gezählt",IF(AND(E221="Gebucht",A221&gt;TODAY()),"Gebucht in Zukunft – prüfen","OK")))))))</x:f>
      </x:c>
    </x:row>
    <x:row r="222" ht="22" customHeight="1">
      <x:c r="A222" s="93"/>
      <x:c r="B222" s="86"/>
      <x:c r="C222" s="86"/>
      <x:c r="D222" s="97"/>
      <x:c r="E222" s="86"/>
      <x:c r="F222" s="86"/>
      <x:c r="G222" s="86"/>
      <x:c r="H222" s="101" t="str">
        <x:f>IF(COUNTA(A222:E222)=0,"",IF(AND(I222="OK",E222="Gebucht"),IF(OR(C222="Zahlung",C222="Korrektur -"),-D222,D222),0))</x:f>
      </x:c>
      <x:c r="I222" s="90" t="str">
        <x:f>IF(COUNTA(A222:E222)=0,"",IF(OR(A222="",B222="",C222="",D222="",E222=""),"Angaben ergänzen",IF(D222&lt;=0,"Betrag &gt; 0 eingeben",IF(COUNTIFS(Forderungen!$A$9:$A$108,B222,Forderungen!$B$9:$B$108,"&lt;&gt;")=0,"ID ohne Forderung",IF(IFERROR(INDEX(Forderungen!$I$9:$I$108,MATCH(B222,Forderungen!$A$9:$A$108,0)),0)=0,"Stichtag fehlt",IF(A222&lt;IFERROR(INDEX(Forderungen!$I$9:$I$108,MATCH(B222,Forderungen!$A$9:$A$108,0)),0),"Vor Stichtag – nicht gezählt",IF(AND(E222="Gebucht",A222&gt;TODAY()),"Gebucht in Zukunft – prüfen","OK")))))))</x:f>
      </x:c>
    </x:row>
    <x:row r="223" ht="22" customHeight="1">
      <x:c r="A223" s="93"/>
      <x:c r="B223" s="86"/>
      <x:c r="C223" s="86"/>
      <x:c r="D223" s="97"/>
      <x:c r="E223" s="86"/>
      <x:c r="F223" s="86"/>
      <x:c r="G223" s="86"/>
      <x:c r="H223" s="101" t="str">
        <x:f>IF(COUNTA(A223:E223)=0,"",IF(AND(I223="OK",E223="Gebucht"),IF(OR(C223="Zahlung",C223="Korrektur -"),-D223,D223),0))</x:f>
      </x:c>
      <x:c r="I223" s="90" t="str">
        <x:f>IF(COUNTA(A223:E223)=0,"",IF(OR(A223="",B223="",C223="",D223="",E223=""),"Angaben ergänzen",IF(D223&lt;=0,"Betrag &gt; 0 eingeben",IF(COUNTIFS(Forderungen!$A$9:$A$108,B223,Forderungen!$B$9:$B$108,"&lt;&gt;")=0,"ID ohne Forderung",IF(IFERROR(INDEX(Forderungen!$I$9:$I$108,MATCH(B223,Forderungen!$A$9:$A$108,0)),0)=0,"Stichtag fehlt",IF(A223&lt;IFERROR(INDEX(Forderungen!$I$9:$I$108,MATCH(B223,Forderungen!$A$9:$A$108,0)),0),"Vor Stichtag – nicht gezählt",IF(AND(E223="Gebucht",A223&gt;TODAY()),"Gebucht in Zukunft – prüfen","OK")))))))</x:f>
      </x:c>
    </x:row>
    <x:row r="224" ht="22" customHeight="1">
      <x:c r="A224" s="93"/>
      <x:c r="B224" s="86"/>
      <x:c r="C224" s="86"/>
      <x:c r="D224" s="97"/>
      <x:c r="E224" s="86"/>
      <x:c r="F224" s="86"/>
      <x:c r="G224" s="86"/>
      <x:c r="H224" s="101" t="str">
        <x:f>IF(COUNTA(A224:E224)=0,"",IF(AND(I224="OK",E224="Gebucht"),IF(OR(C224="Zahlung",C224="Korrektur -"),-D224,D224),0))</x:f>
      </x:c>
      <x:c r="I224" s="90" t="str">
        <x:f>IF(COUNTA(A224:E224)=0,"",IF(OR(A224="",B224="",C224="",D224="",E224=""),"Angaben ergänzen",IF(D224&lt;=0,"Betrag &gt; 0 eingeben",IF(COUNTIFS(Forderungen!$A$9:$A$108,B224,Forderungen!$B$9:$B$108,"&lt;&gt;")=0,"ID ohne Forderung",IF(IFERROR(INDEX(Forderungen!$I$9:$I$108,MATCH(B224,Forderungen!$A$9:$A$108,0)),0)=0,"Stichtag fehlt",IF(A224&lt;IFERROR(INDEX(Forderungen!$I$9:$I$108,MATCH(B224,Forderungen!$A$9:$A$108,0)),0),"Vor Stichtag – nicht gezählt",IF(AND(E224="Gebucht",A224&gt;TODAY()),"Gebucht in Zukunft – prüfen","OK")))))))</x:f>
      </x:c>
    </x:row>
    <x:row r="225" ht="22" customHeight="1">
      <x:c r="A225" s="93"/>
      <x:c r="B225" s="86"/>
      <x:c r="C225" s="86"/>
      <x:c r="D225" s="97"/>
      <x:c r="E225" s="86"/>
      <x:c r="F225" s="86"/>
      <x:c r="G225" s="86"/>
      <x:c r="H225" s="101" t="str">
        <x:f>IF(COUNTA(A225:E225)=0,"",IF(AND(I225="OK",E225="Gebucht"),IF(OR(C225="Zahlung",C225="Korrektur -"),-D225,D225),0))</x:f>
      </x:c>
      <x:c r="I225" s="90" t="str">
        <x:f>IF(COUNTA(A225:E225)=0,"",IF(OR(A225="",B225="",C225="",D225="",E225=""),"Angaben ergänzen",IF(D225&lt;=0,"Betrag &gt; 0 eingeben",IF(COUNTIFS(Forderungen!$A$9:$A$108,B225,Forderungen!$B$9:$B$108,"&lt;&gt;")=0,"ID ohne Forderung",IF(IFERROR(INDEX(Forderungen!$I$9:$I$108,MATCH(B225,Forderungen!$A$9:$A$108,0)),0)=0,"Stichtag fehlt",IF(A225&lt;IFERROR(INDEX(Forderungen!$I$9:$I$108,MATCH(B225,Forderungen!$A$9:$A$108,0)),0),"Vor Stichtag – nicht gezählt",IF(AND(E225="Gebucht",A225&gt;TODAY()),"Gebucht in Zukunft – prüfen","OK")))))))</x:f>
      </x:c>
    </x:row>
    <x:row r="226" ht="22" customHeight="1">
      <x:c r="A226" s="93"/>
      <x:c r="B226" s="86"/>
      <x:c r="C226" s="86"/>
      <x:c r="D226" s="97"/>
      <x:c r="E226" s="86"/>
      <x:c r="F226" s="86"/>
      <x:c r="G226" s="86"/>
      <x:c r="H226" s="101" t="str">
        <x:f>IF(COUNTA(A226:E226)=0,"",IF(AND(I226="OK",E226="Gebucht"),IF(OR(C226="Zahlung",C226="Korrektur -"),-D226,D226),0))</x:f>
      </x:c>
      <x:c r="I226" s="90" t="str">
        <x:f>IF(COUNTA(A226:E226)=0,"",IF(OR(A226="",B226="",C226="",D226="",E226=""),"Angaben ergänzen",IF(D226&lt;=0,"Betrag &gt; 0 eingeben",IF(COUNTIFS(Forderungen!$A$9:$A$108,B226,Forderungen!$B$9:$B$108,"&lt;&gt;")=0,"ID ohne Forderung",IF(IFERROR(INDEX(Forderungen!$I$9:$I$108,MATCH(B226,Forderungen!$A$9:$A$108,0)),0)=0,"Stichtag fehlt",IF(A226&lt;IFERROR(INDEX(Forderungen!$I$9:$I$108,MATCH(B226,Forderungen!$A$9:$A$108,0)),0),"Vor Stichtag – nicht gezählt",IF(AND(E226="Gebucht",A226&gt;TODAY()),"Gebucht in Zukunft – prüfen","OK")))))))</x:f>
      </x:c>
    </x:row>
    <x:row r="227" ht="22" customHeight="1">
      <x:c r="A227" s="93"/>
      <x:c r="B227" s="86"/>
      <x:c r="C227" s="86"/>
      <x:c r="D227" s="97"/>
      <x:c r="E227" s="86"/>
      <x:c r="F227" s="86"/>
      <x:c r="G227" s="86"/>
      <x:c r="H227" s="101" t="str">
        <x:f>IF(COUNTA(A227:E227)=0,"",IF(AND(I227="OK",E227="Gebucht"),IF(OR(C227="Zahlung",C227="Korrektur -"),-D227,D227),0))</x:f>
      </x:c>
      <x:c r="I227" s="90" t="str">
        <x:f>IF(COUNTA(A227:E227)=0,"",IF(OR(A227="",B227="",C227="",D227="",E227=""),"Angaben ergänzen",IF(D227&lt;=0,"Betrag &gt; 0 eingeben",IF(COUNTIFS(Forderungen!$A$9:$A$108,B227,Forderungen!$B$9:$B$108,"&lt;&gt;")=0,"ID ohne Forderung",IF(IFERROR(INDEX(Forderungen!$I$9:$I$108,MATCH(B227,Forderungen!$A$9:$A$108,0)),0)=0,"Stichtag fehlt",IF(A227&lt;IFERROR(INDEX(Forderungen!$I$9:$I$108,MATCH(B227,Forderungen!$A$9:$A$108,0)),0),"Vor Stichtag – nicht gezählt",IF(AND(E227="Gebucht",A227&gt;TODAY()),"Gebucht in Zukunft – prüfen","OK")))))))</x:f>
      </x:c>
    </x:row>
    <x:row r="228" ht="22" customHeight="1">
      <x:c r="A228" s="93"/>
      <x:c r="B228" s="86"/>
      <x:c r="C228" s="86"/>
      <x:c r="D228" s="97"/>
      <x:c r="E228" s="86"/>
      <x:c r="F228" s="86"/>
      <x:c r="G228" s="86"/>
      <x:c r="H228" s="101" t="str">
        <x:f>IF(COUNTA(A228:E228)=0,"",IF(AND(I228="OK",E228="Gebucht"),IF(OR(C228="Zahlung",C228="Korrektur -"),-D228,D228),0))</x:f>
      </x:c>
      <x:c r="I228" s="90" t="str">
        <x:f>IF(COUNTA(A228:E228)=0,"",IF(OR(A228="",B228="",C228="",D228="",E228=""),"Angaben ergänzen",IF(D228&lt;=0,"Betrag &gt; 0 eingeben",IF(COUNTIFS(Forderungen!$A$9:$A$108,B228,Forderungen!$B$9:$B$108,"&lt;&gt;")=0,"ID ohne Forderung",IF(IFERROR(INDEX(Forderungen!$I$9:$I$108,MATCH(B228,Forderungen!$A$9:$A$108,0)),0)=0,"Stichtag fehlt",IF(A228&lt;IFERROR(INDEX(Forderungen!$I$9:$I$108,MATCH(B228,Forderungen!$A$9:$A$108,0)),0),"Vor Stichtag – nicht gezählt",IF(AND(E228="Gebucht",A228&gt;TODAY()),"Gebucht in Zukunft – prüfen","OK")))))))</x:f>
      </x:c>
    </x:row>
    <x:row r="229" ht="22" customHeight="1">
      <x:c r="A229" s="93"/>
      <x:c r="B229" s="86"/>
      <x:c r="C229" s="86"/>
      <x:c r="D229" s="97"/>
      <x:c r="E229" s="86"/>
      <x:c r="F229" s="86"/>
      <x:c r="G229" s="86"/>
      <x:c r="H229" s="101" t="str">
        <x:f>IF(COUNTA(A229:E229)=0,"",IF(AND(I229="OK",E229="Gebucht"),IF(OR(C229="Zahlung",C229="Korrektur -"),-D229,D229),0))</x:f>
      </x:c>
      <x:c r="I229" s="90" t="str">
        <x:f>IF(COUNTA(A229:E229)=0,"",IF(OR(A229="",B229="",C229="",D229="",E229=""),"Angaben ergänzen",IF(D229&lt;=0,"Betrag &gt; 0 eingeben",IF(COUNTIFS(Forderungen!$A$9:$A$108,B229,Forderungen!$B$9:$B$108,"&lt;&gt;")=0,"ID ohne Forderung",IF(IFERROR(INDEX(Forderungen!$I$9:$I$108,MATCH(B229,Forderungen!$A$9:$A$108,0)),0)=0,"Stichtag fehlt",IF(A229&lt;IFERROR(INDEX(Forderungen!$I$9:$I$108,MATCH(B229,Forderungen!$A$9:$A$108,0)),0),"Vor Stichtag – nicht gezählt",IF(AND(E229="Gebucht",A229&gt;TODAY()),"Gebucht in Zukunft – prüfen","OK")))))))</x:f>
      </x:c>
    </x:row>
    <x:row r="230" ht="22" customHeight="1">
      <x:c r="A230" s="93"/>
      <x:c r="B230" s="86"/>
      <x:c r="C230" s="86"/>
      <x:c r="D230" s="97"/>
      <x:c r="E230" s="86"/>
      <x:c r="F230" s="86"/>
      <x:c r="G230" s="86"/>
      <x:c r="H230" s="101" t="str">
        <x:f>IF(COUNTA(A230:E230)=0,"",IF(AND(I230="OK",E230="Gebucht"),IF(OR(C230="Zahlung",C230="Korrektur -"),-D230,D230),0))</x:f>
      </x:c>
      <x:c r="I230" s="90" t="str">
        <x:f>IF(COUNTA(A230:E230)=0,"",IF(OR(A230="",B230="",C230="",D230="",E230=""),"Angaben ergänzen",IF(D230&lt;=0,"Betrag &gt; 0 eingeben",IF(COUNTIFS(Forderungen!$A$9:$A$108,B230,Forderungen!$B$9:$B$108,"&lt;&gt;")=0,"ID ohne Forderung",IF(IFERROR(INDEX(Forderungen!$I$9:$I$108,MATCH(B230,Forderungen!$A$9:$A$108,0)),0)=0,"Stichtag fehlt",IF(A230&lt;IFERROR(INDEX(Forderungen!$I$9:$I$108,MATCH(B230,Forderungen!$A$9:$A$108,0)),0),"Vor Stichtag – nicht gezählt",IF(AND(E230="Gebucht",A230&gt;TODAY()),"Gebucht in Zukunft – prüfen","OK")))))))</x:f>
      </x:c>
    </x:row>
    <x:row r="231" ht="22" customHeight="1">
      <x:c r="A231" s="93"/>
      <x:c r="B231" s="86"/>
      <x:c r="C231" s="86"/>
      <x:c r="D231" s="97"/>
      <x:c r="E231" s="86"/>
      <x:c r="F231" s="86"/>
      <x:c r="G231" s="86"/>
      <x:c r="H231" s="101" t="str">
        <x:f>IF(COUNTA(A231:E231)=0,"",IF(AND(I231="OK",E231="Gebucht"),IF(OR(C231="Zahlung",C231="Korrektur -"),-D231,D231),0))</x:f>
      </x:c>
      <x:c r="I231" s="90" t="str">
        <x:f>IF(COUNTA(A231:E231)=0,"",IF(OR(A231="",B231="",C231="",D231="",E231=""),"Angaben ergänzen",IF(D231&lt;=0,"Betrag &gt; 0 eingeben",IF(COUNTIFS(Forderungen!$A$9:$A$108,B231,Forderungen!$B$9:$B$108,"&lt;&gt;")=0,"ID ohne Forderung",IF(IFERROR(INDEX(Forderungen!$I$9:$I$108,MATCH(B231,Forderungen!$A$9:$A$108,0)),0)=0,"Stichtag fehlt",IF(A231&lt;IFERROR(INDEX(Forderungen!$I$9:$I$108,MATCH(B231,Forderungen!$A$9:$A$108,0)),0),"Vor Stichtag – nicht gezählt",IF(AND(E231="Gebucht",A231&gt;TODAY()),"Gebucht in Zukunft – prüfen","OK")))))))</x:f>
      </x:c>
    </x:row>
    <x:row r="232" ht="22" customHeight="1">
      <x:c r="A232" s="93"/>
      <x:c r="B232" s="86"/>
      <x:c r="C232" s="86"/>
      <x:c r="D232" s="97"/>
      <x:c r="E232" s="86"/>
      <x:c r="F232" s="86"/>
      <x:c r="G232" s="86"/>
      <x:c r="H232" s="101" t="str">
        <x:f>IF(COUNTA(A232:E232)=0,"",IF(AND(I232="OK",E232="Gebucht"),IF(OR(C232="Zahlung",C232="Korrektur -"),-D232,D232),0))</x:f>
      </x:c>
      <x:c r="I232" s="90" t="str">
        <x:f>IF(COUNTA(A232:E232)=0,"",IF(OR(A232="",B232="",C232="",D232="",E232=""),"Angaben ergänzen",IF(D232&lt;=0,"Betrag &gt; 0 eingeben",IF(COUNTIFS(Forderungen!$A$9:$A$108,B232,Forderungen!$B$9:$B$108,"&lt;&gt;")=0,"ID ohne Forderung",IF(IFERROR(INDEX(Forderungen!$I$9:$I$108,MATCH(B232,Forderungen!$A$9:$A$108,0)),0)=0,"Stichtag fehlt",IF(A232&lt;IFERROR(INDEX(Forderungen!$I$9:$I$108,MATCH(B232,Forderungen!$A$9:$A$108,0)),0),"Vor Stichtag – nicht gezählt",IF(AND(E232="Gebucht",A232&gt;TODAY()),"Gebucht in Zukunft – prüfen","OK")))))))</x:f>
      </x:c>
    </x:row>
    <x:row r="233" ht="22" customHeight="1">
      <x:c r="A233" s="93"/>
      <x:c r="B233" s="86"/>
      <x:c r="C233" s="86"/>
      <x:c r="D233" s="97"/>
      <x:c r="E233" s="86"/>
      <x:c r="F233" s="86"/>
      <x:c r="G233" s="86"/>
      <x:c r="H233" s="101" t="str">
        <x:f>IF(COUNTA(A233:E233)=0,"",IF(AND(I233="OK",E233="Gebucht"),IF(OR(C233="Zahlung",C233="Korrektur -"),-D233,D233),0))</x:f>
      </x:c>
      <x:c r="I233" s="90" t="str">
        <x:f>IF(COUNTA(A233:E233)=0,"",IF(OR(A233="",B233="",C233="",D233="",E233=""),"Angaben ergänzen",IF(D233&lt;=0,"Betrag &gt; 0 eingeben",IF(COUNTIFS(Forderungen!$A$9:$A$108,B233,Forderungen!$B$9:$B$108,"&lt;&gt;")=0,"ID ohne Forderung",IF(IFERROR(INDEX(Forderungen!$I$9:$I$108,MATCH(B233,Forderungen!$A$9:$A$108,0)),0)=0,"Stichtag fehlt",IF(A233&lt;IFERROR(INDEX(Forderungen!$I$9:$I$108,MATCH(B233,Forderungen!$A$9:$A$108,0)),0),"Vor Stichtag – nicht gezählt",IF(AND(E233="Gebucht",A233&gt;TODAY()),"Gebucht in Zukunft – prüfen","OK")))))))</x:f>
      </x:c>
    </x:row>
    <x:row r="234" ht="22" customHeight="1">
      <x:c r="A234" s="93"/>
      <x:c r="B234" s="86"/>
      <x:c r="C234" s="86"/>
      <x:c r="D234" s="97"/>
      <x:c r="E234" s="86"/>
      <x:c r="F234" s="86"/>
      <x:c r="G234" s="86"/>
      <x:c r="H234" s="101" t="str">
        <x:f>IF(COUNTA(A234:E234)=0,"",IF(AND(I234="OK",E234="Gebucht"),IF(OR(C234="Zahlung",C234="Korrektur -"),-D234,D234),0))</x:f>
      </x:c>
      <x:c r="I234" s="90" t="str">
        <x:f>IF(COUNTA(A234:E234)=0,"",IF(OR(A234="",B234="",C234="",D234="",E234=""),"Angaben ergänzen",IF(D234&lt;=0,"Betrag &gt; 0 eingeben",IF(COUNTIFS(Forderungen!$A$9:$A$108,B234,Forderungen!$B$9:$B$108,"&lt;&gt;")=0,"ID ohne Forderung",IF(IFERROR(INDEX(Forderungen!$I$9:$I$108,MATCH(B234,Forderungen!$A$9:$A$108,0)),0)=0,"Stichtag fehlt",IF(A234&lt;IFERROR(INDEX(Forderungen!$I$9:$I$108,MATCH(B234,Forderungen!$A$9:$A$108,0)),0),"Vor Stichtag – nicht gezählt",IF(AND(E234="Gebucht",A234&gt;TODAY()),"Gebucht in Zukunft – prüfen","OK")))))))</x:f>
      </x:c>
    </x:row>
    <x:row r="235" ht="22" customHeight="1">
      <x:c r="A235" s="93"/>
      <x:c r="B235" s="86"/>
      <x:c r="C235" s="86"/>
      <x:c r="D235" s="97"/>
      <x:c r="E235" s="86"/>
      <x:c r="F235" s="86"/>
      <x:c r="G235" s="86"/>
      <x:c r="H235" s="101" t="str">
        <x:f>IF(COUNTA(A235:E235)=0,"",IF(AND(I235="OK",E235="Gebucht"),IF(OR(C235="Zahlung",C235="Korrektur -"),-D235,D235),0))</x:f>
      </x:c>
      <x:c r="I235" s="90" t="str">
        <x:f>IF(COUNTA(A235:E235)=0,"",IF(OR(A235="",B235="",C235="",D235="",E235=""),"Angaben ergänzen",IF(D235&lt;=0,"Betrag &gt; 0 eingeben",IF(COUNTIFS(Forderungen!$A$9:$A$108,B235,Forderungen!$B$9:$B$108,"&lt;&gt;")=0,"ID ohne Forderung",IF(IFERROR(INDEX(Forderungen!$I$9:$I$108,MATCH(B235,Forderungen!$A$9:$A$108,0)),0)=0,"Stichtag fehlt",IF(A235&lt;IFERROR(INDEX(Forderungen!$I$9:$I$108,MATCH(B235,Forderungen!$A$9:$A$108,0)),0),"Vor Stichtag – nicht gezählt",IF(AND(E235="Gebucht",A235&gt;TODAY()),"Gebucht in Zukunft – prüfen","OK")))))))</x:f>
      </x:c>
    </x:row>
    <x:row r="236" ht="22" customHeight="1">
      <x:c r="A236" s="93"/>
      <x:c r="B236" s="86"/>
      <x:c r="C236" s="86"/>
      <x:c r="D236" s="97"/>
      <x:c r="E236" s="86"/>
      <x:c r="F236" s="86"/>
      <x:c r="G236" s="86"/>
      <x:c r="H236" s="101" t="str">
        <x:f>IF(COUNTA(A236:E236)=0,"",IF(AND(I236="OK",E236="Gebucht"),IF(OR(C236="Zahlung",C236="Korrektur -"),-D236,D236),0))</x:f>
      </x:c>
      <x:c r="I236" s="90" t="str">
        <x:f>IF(COUNTA(A236:E236)=0,"",IF(OR(A236="",B236="",C236="",D236="",E236=""),"Angaben ergänzen",IF(D236&lt;=0,"Betrag &gt; 0 eingeben",IF(COUNTIFS(Forderungen!$A$9:$A$108,B236,Forderungen!$B$9:$B$108,"&lt;&gt;")=0,"ID ohne Forderung",IF(IFERROR(INDEX(Forderungen!$I$9:$I$108,MATCH(B236,Forderungen!$A$9:$A$108,0)),0)=0,"Stichtag fehlt",IF(A236&lt;IFERROR(INDEX(Forderungen!$I$9:$I$108,MATCH(B236,Forderungen!$A$9:$A$108,0)),0),"Vor Stichtag – nicht gezählt",IF(AND(E236="Gebucht",A236&gt;TODAY()),"Gebucht in Zukunft – prüfen","OK")))))))</x:f>
      </x:c>
    </x:row>
    <x:row r="237" ht="22" customHeight="1">
      <x:c r="A237" s="93"/>
      <x:c r="B237" s="86"/>
      <x:c r="C237" s="86"/>
      <x:c r="D237" s="97"/>
      <x:c r="E237" s="86"/>
      <x:c r="F237" s="86"/>
      <x:c r="G237" s="86"/>
      <x:c r="H237" s="101" t="str">
        <x:f>IF(COUNTA(A237:E237)=0,"",IF(AND(I237="OK",E237="Gebucht"),IF(OR(C237="Zahlung",C237="Korrektur -"),-D237,D237),0))</x:f>
      </x:c>
      <x:c r="I237" s="90" t="str">
        <x:f>IF(COUNTA(A237:E237)=0,"",IF(OR(A237="",B237="",C237="",D237="",E237=""),"Angaben ergänzen",IF(D237&lt;=0,"Betrag &gt; 0 eingeben",IF(COUNTIFS(Forderungen!$A$9:$A$108,B237,Forderungen!$B$9:$B$108,"&lt;&gt;")=0,"ID ohne Forderung",IF(IFERROR(INDEX(Forderungen!$I$9:$I$108,MATCH(B237,Forderungen!$A$9:$A$108,0)),0)=0,"Stichtag fehlt",IF(A237&lt;IFERROR(INDEX(Forderungen!$I$9:$I$108,MATCH(B237,Forderungen!$A$9:$A$108,0)),0),"Vor Stichtag – nicht gezählt",IF(AND(E237="Gebucht",A237&gt;TODAY()),"Gebucht in Zukunft – prüfen","OK")))))))</x:f>
      </x:c>
    </x:row>
    <x:row r="238" ht="22" customHeight="1">
      <x:c r="A238" s="93"/>
      <x:c r="B238" s="86"/>
      <x:c r="C238" s="86"/>
      <x:c r="D238" s="97"/>
      <x:c r="E238" s="86"/>
      <x:c r="F238" s="86"/>
      <x:c r="G238" s="86"/>
      <x:c r="H238" s="101" t="str">
        <x:f>IF(COUNTA(A238:E238)=0,"",IF(AND(I238="OK",E238="Gebucht"),IF(OR(C238="Zahlung",C238="Korrektur -"),-D238,D238),0))</x:f>
      </x:c>
      <x:c r="I238" s="90" t="str">
        <x:f>IF(COUNTA(A238:E238)=0,"",IF(OR(A238="",B238="",C238="",D238="",E238=""),"Angaben ergänzen",IF(D238&lt;=0,"Betrag &gt; 0 eingeben",IF(COUNTIFS(Forderungen!$A$9:$A$108,B238,Forderungen!$B$9:$B$108,"&lt;&gt;")=0,"ID ohne Forderung",IF(IFERROR(INDEX(Forderungen!$I$9:$I$108,MATCH(B238,Forderungen!$A$9:$A$108,0)),0)=0,"Stichtag fehlt",IF(A238&lt;IFERROR(INDEX(Forderungen!$I$9:$I$108,MATCH(B238,Forderungen!$A$9:$A$108,0)),0),"Vor Stichtag – nicht gezählt",IF(AND(E238="Gebucht",A238&gt;TODAY()),"Gebucht in Zukunft – prüfen","OK")))))))</x:f>
      </x:c>
    </x:row>
    <x:row r="239" ht="22" customHeight="1">
      <x:c r="A239" s="93"/>
      <x:c r="B239" s="86"/>
      <x:c r="C239" s="86"/>
      <x:c r="D239" s="97"/>
      <x:c r="E239" s="86"/>
      <x:c r="F239" s="86"/>
      <x:c r="G239" s="86"/>
      <x:c r="H239" s="101" t="str">
        <x:f>IF(COUNTA(A239:E239)=0,"",IF(AND(I239="OK",E239="Gebucht"),IF(OR(C239="Zahlung",C239="Korrektur -"),-D239,D239),0))</x:f>
      </x:c>
      <x:c r="I239" s="90" t="str">
        <x:f>IF(COUNTA(A239:E239)=0,"",IF(OR(A239="",B239="",C239="",D239="",E239=""),"Angaben ergänzen",IF(D239&lt;=0,"Betrag &gt; 0 eingeben",IF(COUNTIFS(Forderungen!$A$9:$A$108,B239,Forderungen!$B$9:$B$108,"&lt;&gt;")=0,"ID ohne Forderung",IF(IFERROR(INDEX(Forderungen!$I$9:$I$108,MATCH(B239,Forderungen!$A$9:$A$108,0)),0)=0,"Stichtag fehlt",IF(A239&lt;IFERROR(INDEX(Forderungen!$I$9:$I$108,MATCH(B239,Forderungen!$A$9:$A$108,0)),0),"Vor Stichtag – nicht gezählt",IF(AND(E239="Gebucht",A239&gt;TODAY()),"Gebucht in Zukunft – prüfen","OK")))))))</x:f>
      </x:c>
    </x:row>
    <x:row r="240" ht="22" customHeight="1">
      <x:c r="A240" s="93"/>
      <x:c r="B240" s="86"/>
      <x:c r="C240" s="86"/>
      <x:c r="D240" s="97"/>
      <x:c r="E240" s="86"/>
      <x:c r="F240" s="86"/>
      <x:c r="G240" s="86"/>
      <x:c r="H240" s="101" t="str">
        <x:f>IF(COUNTA(A240:E240)=0,"",IF(AND(I240="OK",E240="Gebucht"),IF(OR(C240="Zahlung",C240="Korrektur -"),-D240,D240),0))</x:f>
      </x:c>
      <x:c r="I240" s="90" t="str">
        <x:f>IF(COUNTA(A240:E240)=0,"",IF(OR(A240="",B240="",C240="",D240="",E240=""),"Angaben ergänzen",IF(D240&lt;=0,"Betrag &gt; 0 eingeben",IF(COUNTIFS(Forderungen!$A$9:$A$108,B240,Forderungen!$B$9:$B$108,"&lt;&gt;")=0,"ID ohne Forderung",IF(IFERROR(INDEX(Forderungen!$I$9:$I$108,MATCH(B240,Forderungen!$A$9:$A$108,0)),0)=0,"Stichtag fehlt",IF(A240&lt;IFERROR(INDEX(Forderungen!$I$9:$I$108,MATCH(B240,Forderungen!$A$9:$A$108,0)),0),"Vor Stichtag – nicht gezählt",IF(AND(E240="Gebucht",A240&gt;TODAY()),"Gebucht in Zukunft – prüfen","OK")))))))</x:f>
      </x:c>
    </x:row>
    <x:row r="241" ht="22" customHeight="1">
      <x:c r="A241" s="93"/>
      <x:c r="B241" s="86"/>
      <x:c r="C241" s="86"/>
      <x:c r="D241" s="97"/>
      <x:c r="E241" s="86"/>
      <x:c r="F241" s="86"/>
      <x:c r="G241" s="86"/>
      <x:c r="H241" s="101" t="str">
        <x:f>IF(COUNTA(A241:E241)=0,"",IF(AND(I241="OK",E241="Gebucht"),IF(OR(C241="Zahlung",C241="Korrektur -"),-D241,D241),0))</x:f>
      </x:c>
      <x:c r="I241" s="90" t="str">
        <x:f>IF(COUNTA(A241:E241)=0,"",IF(OR(A241="",B241="",C241="",D241="",E241=""),"Angaben ergänzen",IF(D241&lt;=0,"Betrag &gt; 0 eingeben",IF(COUNTIFS(Forderungen!$A$9:$A$108,B241,Forderungen!$B$9:$B$108,"&lt;&gt;")=0,"ID ohne Forderung",IF(IFERROR(INDEX(Forderungen!$I$9:$I$108,MATCH(B241,Forderungen!$A$9:$A$108,0)),0)=0,"Stichtag fehlt",IF(A241&lt;IFERROR(INDEX(Forderungen!$I$9:$I$108,MATCH(B241,Forderungen!$A$9:$A$108,0)),0),"Vor Stichtag – nicht gezählt",IF(AND(E241="Gebucht",A241&gt;TODAY()),"Gebucht in Zukunft – prüfen","OK")))))))</x:f>
      </x:c>
    </x:row>
    <x:row r="242" ht="22" customHeight="1">
      <x:c r="A242" s="93"/>
      <x:c r="B242" s="86"/>
      <x:c r="C242" s="86"/>
      <x:c r="D242" s="97"/>
      <x:c r="E242" s="86"/>
      <x:c r="F242" s="86"/>
      <x:c r="G242" s="86"/>
      <x:c r="H242" s="101" t="str">
        <x:f>IF(COUNTA(A242:E242)=0,"",IF(AND(I242="OK",E242="Gebucht"),IF(OR(C242="Zahlung",C242="Korrektur -"),-D242,D242),0))</x:f>
      </x:c>
      <x:c r="I242" s="90" t="str">
        <x:f>IF(COUNTA(A242:E242)=0,"",IF(OR(A242="",B242="",C242="",D242="",E242=""),"Angaben ergänzen",IF(D242&lt;=0,"Betrag &gt; 0 eingeben",IF(COUNTIFS(Forderungen!$A$9:$A$108,B242,Forderungen!$B$9:$B$108,"&lt;&gt;")=0,"ID ohne Forderung",IF(IFERROR(INDEX(Forderungen!$I$9:$I$108,MATCH(B242,Forderungen!$A$9:$A$108,0)),0)=0,"Stichtag fehlt",IF(A242&lt;IFERROR(INDEX(Forderungen!$I$9:$I$108,MATCH(B242,Forderungen!$A$9:$A$108,0)),0),"Vor Stichtag – nicht gezählt",IF(AND(E242="Gebucht",A242&gt;TODAY()),"Gebucht in Zukunft – prüfen","OK")))))))</x:f>
      </x:c>
    </x:row>
    <x:row r="243" ht="22" customHeight="1">
      <x:c r="A243" s="93"/>
      <x:c r="B243" s="86"/>
      <x:c r="C243" s="86"/>
      <x:c r="D243" s="97"/>
      <x:c r="E243" s="86"/>
      <x:c r="F243" s="86"/>
      <x:c r="G243" s="86"/>
      <x:c r="H243" s="101" t="str">
        <x:f>IF(COUNTA(A243:E243)=0,"",IF(AND(I243="OK",E243="Gebucht"),IF(OR(C243="Zahlung",C243="Korrektur -"),-D243,D243),0))</x:f>
      </x:c>
      <x:c r="I243" s="90" t="str">
        <x:f>IF(COUNTA(A243:E243)=0,"",IF(OR(A243="",B243="",C243="",D243="",E243=""),"Angaben ergänzen",IF(D243&lt;=0,"Betrag &gt; 0 eingeben",IF(COUNTIFS(Forderungen!$A$9:$A$108,B243,Forderungen!$B$9:$B$108,"&lt;&gt;")=0,"ID ohne Forderung",IF(IFERROR(INDEX(Forderungen!$I$9:$I$108,MATCH(B243,Forderungen!$A$9:$A$108,0)),0)=0,"Stichtag fehlt",IF(A243&lt;IFERROR(INDEX(Forderungen!$I$9:$I$108,MATCH(B243,Forderungen!$A$9:$A$108,0)),0),"Vor Stichtag – nicht gezählt",IF(AND(E243="Gebucht",A243&gt;TODAY()),"Gebucht in Zukunft – prüfen","OK")))))))</x:f>
      </x:c>
    </x:row>
    <x:row r="244" ht="22" customHeight="1">
      <x:c r="A244" s="93"/>
      <x:c r="B244" s="86"/>
      <x:c r="C244" s="86"/>
      <x:c r="D244" s="97"/>
      <x:c r="E244" s="86"/>
      <x:c r="F244" s="86"/>
      <x:c r="G244" s="86"/>
      <x:c r="H244" s="101" t="str">
        <x:f>IF(COUNTA(A244:E244)=0,"",IF(AND(I244="OK",E244="Gebucht"),IF(OR(C244="Zahlung",C244="Korrektur -"),-D244,D244),0))</x:f>
      </x:c>
      <x:c r="I244" s="90" t="str">
        <x:f>IF(COUNTA(A244:E244)=0,"",IF(OR(A244="",B244="",C244="",D244="",E244=""),"Angaben ergänzen",IF(D244&lt;=0,"Betrag &gt; 0 eingeben",IF(COUNTIFS(Forderungen!$A$9:$A$108,B244,Forderungen!$B$9:$B$108,"&lt;&gt;")=0,"ID ohne Forderung",IF(IFERROR(INDEX(Forderungen!$I$9:$I$108,MATCH(B244,Forderungen!$A$9:$A$108,0)),0)=0,"Stichtag fehlt",IF(A244&lt;IFERROR(INDEX(Forderungen!$I$9:$I$108,MATCH(B244,Forderungen!$A$9:$A$108,0)),0),"Vor Stichtag – nicht gezählt",IF(AND(E244="Gebucht",A244&gt;TODAY()),"Gebucht in Zukunft – prüfen","OK")))))))</x:f>
      </x:c>
    </x:row>
    <x:row r="245" ht="22" customHeight="1">
      <x:c r="A245" s="93"/>
      <x:c r="B245" s="86"/>
      <x:c r="C245" s="86"/>
      <x:c r="D245" s="97"/>
      <x:c r="E245" s="86"/>
      <x:c r="F245" s="86"/>
      <x:c r="G245" s="86"/>
      <x:c r="H245" s="101" t="str">
        <x:f>IF(COUNTA(A245:E245)=0,"",IF(AND(I245="OK",E245="Gebucht"),IF(OR(C245="Zahlung",C245="Korrektur -"),-D245,D245),0))</x:f>
      </x:c>
      <x:c r="I245" s="90" t="str">
        <x:f>IF(COUNTA(A245:E245)=0,"",IF(OR(A245="",B245="",C245="",D245="",E245=""),"Angaben ergänzen",IF(D245&lt;=0,"Betrag &gt; 0 eingeben",IF(COUNTIFS(Forderungen!$A$9:$A$108,B245,Forderungen!$B$9:$B$108,"&lt;&gt;")=0,"ID ohne Forderung",IF(IFERROR(INDEX(Forderungen!$I$9:$I$108,MATCH(B245,Forderungen!$A$9:$A$108,0)),0)=0,"Stichtag fehlt",IF(A245&lt;IFERROR(INDEX(Forderungen!$I$9:$I$108,MATCH(B245,Forderungen!$A$9:$A$108,0)),0),"Vor Stichtag – nicht gezählt",IF(AND(E245="Gebucht",A245&gt;TODAY()),"Gebucht in Zukunft – prüfen","OK")))))))</x:f>
      </x:c>
    </x:row>
    <x:row r="246" ht="22" customHeight="1">
      <x:c r="A246" s="93"/>
      <x:c r="B246" s="86"/>
      <x:c r="C246" s="86"/>
      <x:c r="D246" s="97"/>
      <x:c r="E246" s="86"/>
      <x:c r="F246" s="86"/>
      <x:c r="G246" s="86"/>
      <x:c r="H246" s="101" t="str">
        <x:f>IF(COUNTA(A246:E246)=0,"",IF(AND(I246="OK",E246="Gebucht"),IF(OR(C246="Zahlung",C246="Korrektur -"),-D246,D246),0))</x:f>
      </x:c>
      <x:c r="I246" s="90" t="str">
        <x:f>IF(COUNTA(A246:E246)=0,"",IF(OR(A246="",B246="",C246="",D246="",E246=""),"Angaben ergänzen",IF(D246&lt;=0,"Betrag &gt; 0 eingeben",IF(COUNTIFS(Forderungen!$A$9:$A$108,B246,Forderungen!$B$9:$B$108,"&lt;&gt;")=0,"ID ohne Forderung",IF(IFERROR(INDEX(Forderungen!$I$9:$I$108,MATCH(B246,Forderungen!$A$9:$A$108,0)),0)=0,"Stichtag fehlt",IF(A246&lt;IFERROR(INDEX(Forderungen!$I$9:$I$108,MATCH(B246,Forderungen!$A$9:$A$108,0)),0),"Vor Stichtag – nicht gezählt",IF(AND(E246="Gebucht",A246&gt;TODAY()),"Gebucht in Zukunft – prüfen","OK")))))))</x:f>
      </x:c>
    </x:row>
    <x:row r="247" ht="22" customHeight="1">
      <x:c r="A247" s="93"/>
      <x:c r="B247" s="86"/>
      <x:c r="C247" s="86"/>
      <x:c r="D247" s="97"/>
      <x:c r="E247" s="86"/>
      <x:c r="F247" s="86"/>
      <x:c r="G247" s="86"/>
      <x:c r="H247" s="101" t="str">
        <x:f>IF(COUNTA(A247:E247)=0,"",IF(AND(I247="OK",E247="Gebucht"),IF(OR(C247="Zahlung",C247="Korrektur -"),-D247,D247),0))</x:f>
      </x:c>
      <x:c r="I247" s="90" t="str">
        <x:f>IF(COUNTA(A247:E247)=0,"",IF(OR(A247="",B247="",C247="",D247="",E247=""),"Angaben ergänzen",IF(D247&lt;=0,"Betrag &gt; 0 eingeben",IF(COUNTIFS(Forderungen!$A$9:$A$108,B247,Forderungen!$B$9:$B$108,"&lt;&gt;")=0,"ID ohne Forderung",IF(IFERROR(INDEX(Forderungen!$I$9:$I$108,MATCH(B247,Forderungen!$A$9:$A$108,0)),0)=0,"Stichtag fehlt",IF(A247&lt;IFERROR(INDEX(Forderungen!$I$9:$I$108,MATCH(B247,Forderungen!$A$9:$A$108,0)),0),"Vor Stichtag – nicht gezählt",IF(AND(E247="Gebucht",A247&gt;TODAY()),"Gebucht in Zukunft – prüfen","OK")))))))</x:f>
      </x:c>
    </x:row>
    <x:row r="248" ht="22" customHeight="1">
      <x:c r="A248" s="93"/>
      <x:c r="B248" s="86"/>
      <x:c r="C248" s="86"/>
      <x:c r="D248" s="97"/>
      <x:c r="E248" s="86"/>
      <x:c r="F248" s="86"/>
      <x:c r="G248" s="86"/>
      <x:c r="H248" s="101" t="str">
        <x:f>IF(COUNTA(A248:E248)=0,"",IF(AND(I248="OK",E248="Gebucht"),IF(OR(C248="Zahlung",C248="Korrektur -"),-D248,D248),0))</x:f>
      </x:c>
      <x:c r="I248" s="90" t="str">
        <x:f>IF(COUNTA(A248:E248)=0,"",IF(OR(A248="",B248="",C248="",D248="",E248=""),"Angaben ergänzen",IF(D248&lt;=0,"Betrag &gt; 0 eingeben",IF(COUNTIFS(Forderungen!$A$9:$A$108,B248,Forderungen!$B$9:$B$108,"&lt;&gt;")=0,"ID ohne Forderung",IF(IFERROR(INDEX(Forderungen!$I$9:$I$108,MATCH(B248,Forderungen!$A$9:$A$108,0)),0)=0,"Stichtag fehlt",IF(A248&lt;IFERROR(INDEX(Forderungen!$I$9:$I$108,MATCH(B248,Forderungen!$A$9:$A$108,0)),0),"Vor Stichtag – nicht gezählt",IF(AND(E248="Gebucht",A248&gt;TODAY()),"Gebucht in Zukunft – prüfen","OK")))))))</x:f>
      </x:c>
    </x:row>
    <x:row r="249" ht="22" customHeight="1">
      <x:c r="A249" s="93"/>
      <x:c r="B249" s="86"/>
      <x:c r="C249" s="86"/>
      <x:c r="D249" s="97"/>
      <x:c r="E249" s="86"/>
      <x:c r="F249" s="86"/>
      <x:c r="G249" s="86"/>
      <x:c r="H249" s="101" t="str">
        <x:f>IF(COUNTA(A249:E249)=0,"",IF(AND(I249="OK",E249="Gebucht"),IF(OR(C249="Zahlung",C249="Korrektur -"),-D249,D249),0))</x:f>
      </x:c>
      <x:c r="I249" s="90" t="str">
        <x:f>IF(COUNTA(A249:E249)=0,"",IF(OR(A249="",B249="",C249="",D249="",E249=""),"Angaben ergänzen",IF(D249&lt;=0,"Betrag &gt; 0 eingeben",IF(COUNTIFS(Forderungen!$A$9:$A$108,B249,Forderungen!$B$9:$B$108,"&lt;&gt;")=0,"ID ohne Forderung",IF(IFERROR(INDEX(Forderungen!$I$9:$I$108,MATCH(B249,Forderungen!$A$9:$A$108,0)),0)=0,"Stichtag fehlt",IF(A249&lt;IFERROR(INDEX(Forderungen!$I$9:$I$108,MATCH(B249,Forderungen!$A$9:$A$108,0)),0),"Vor Stichtag – nicht gezählt",IF(AND(E249="Gebucht",A249&gt;TODAY()),"Gebucht in Zukunft – prüfen","OK")))))))</x:f>
      </x:c>
    </x:row>
    <x:row r="250" ht="22" customHeight="1">
      <x:c r="A250" s="93"/>
      <x:c r="B250" s="86"/>
      <x:c r="C250" s="86"/>
      <x:c r="D250" s="97"/>
      <x:c r="E250" s="86"/>
      <x:c r="F250" s="86"/>
      <x:c r="G250" s="86"/>
      <x:c r="H250" s="101" t="str">
        <x:f>IF(COUNTA(A250:E250)=0,"",IF(AND(I250="OK",E250="Gebucht"),IF(OR(C250="Zahlung",C250="Korrektur -"),-D250,D250),0))</x:f>
      </x:c>
      <x:c r="I250" s="90" t="str">
        <x:f>IF(COUNTA(A250:E250)=0,"",IF(OR(A250="",B250="",C250="",D250="",E250=""),"Angaben ergänzen",IF(D250&lt;=0,"Betrag &gt; 0 eingeben",IF(COUNTIFS(Forderungen!$A$9:$A$108,B250,Forderungen!$B$9:$B$108,"&lt;&gt;")=0,"ID ohne Forderung",IF(IFERROR(INDEX(Forderungen!$I$9:$I$108,MATCH(B250,Forderungen!$A$9:$A$108,0)),0)=0,"Stichtag fehlt",IF(A250&lt;IFERROR(INDEX(Forderungen!$I$9:$I$108,MATCH(B250,Forderungen!$A$9:$A$108,0)),0),"Vor Stichtag – nicht gezählt",IF(AND(E250="Gebucht",A250&gt;TODAY()),"Gebucht in Zukunft – prüfen","OK")))))))</x:f>
      </x:c>
    </x:row>
    <x:row r="251" ht="22" customHeight="1">
      <x:c r="A251" s="93"/>
      <x:c r="B251" s="86"/>
      <x:c r="C251" s="86"/>
      <x:c r="D251" s="97"/>
      <x:c r="E251" s="86"/>
      <x:c r="F251" s="86"/>
      <x:c r="G251" s="86"/>
      <x:c r="H251" s="101" t="str">
        <x:f>IF(COUNTA(A251:E251)=0,"",IF(AND(I251="OK",E251="Gebucht"),IF(OR(C251="Zahlung",C251="Korrektur -"),-D251,D251),0))</x:f>
      </x:c>
      <x:c r="I251" s="90" t="str">
        <x:f>IF(COUNTA(A251:E251)=0,"",IF(OR(A251="",B251="",C251="",D251="",E251=""),"Angaben ergänzen",IF(D251&lt;=0,"Betrag &gt; 0 eingeben",IF(COUNTIFS(Forderungen!$A$9:$A$108,B251,Forderungen!$B$9:$B$108,"&lt;&gt;")=0,"ID ohne Forderung",IF(IFERROR(INDEX(Forderungen!$I$9:$I$108,MATCH(B251,Forderungen!$A$9:$A$108,0)),0)=0,"Stichtag fehlt",IF(A251&lt;IFERROR(INDEX(Forderungen!$I$9:$I$108,MATCH(B251,Forderungen!$A$9:$A$108,0)),0),"Vor Stichtag – nicht gezählt",IF(AND(E251="Gebucht",A251&gt;TODAY()),"Gebucht in Zukunft – prüfen","OK")))))))</x:f>
      </x:c>
    </x:row>
    <x:row r="252" ht="22" customHeight="1">
      <x:c r="A252" s="93"/>
      <x:c r="B252" s="86"/>
      <x:c r="C252" s="86"/>
      <x:c r="D252" s="97"/>
      <x:c r="E252" s="86"/>
      <x:c r="F252" s="86"/>
      <x:c r="G252" s="86"/>
      <x:c r="H252" s="101" t="str">
        <x:f>IF(COUNTA(A252:E252)=0,"",IF(AND(I252="OK",E252="Gebucht"),IF(OR(C252="Zahlung",C252="Korrektur -"),-D252,D252),0))</x:f>
      </x:c>
      <x:c r="I252" s="90" t="str">
        <x:f>IF(COUNTA(A252:E252)=0,"",IF(OR(A252="",B252="",C252="",D252="",E252=""),"Angaben ergänzen",IF(D252&lt;=0,"Betrag &gt; 0 eingeben",IF(COUNTIFS(Forderungen!$A$9:$A$108,B252,Forderungen!$B$9:$B$108,"&lt;&gt;")=0,"ID ohne Forderung",IF(IFERROR(INDEX(Forderungen!$I$9:$I$108,MATCH(B252,Forderungen!$A$9:$A$108,0)),0)=0,"Stichtag fehlt",IF(A252&lt;IFERROR(INDEX(Forderungen!$I$9:$I$108,MATCH(B252,Forderungen!$A$9:$A$108,0)),0),"Vor Stichtag – nicht gezählt",IF(AND(E252="Gebucht",A252&gt;TODAY()),"Gebucht in Zukunft – prüfen","OK")))))))</x:f>
      </x:c>
    </x:row>
    <x:row r="253" ht="22" customHeight="1">
      <x:c r="A253" s="93"/>
      <x:c r="B253" s="86"/>
      <x:c r="C253" s="86"/>
      <x:c r="D253" s="97"/>
      <x:c r="E253" s="86"/>
      <x:c r="F253" s="86"/>
      <x:c r="G253" s="86"/>
      <x:c r="H253" s="101" t="str">
        <x:f>IF(COUNTA(A253:E253)=0,"",IF(AND(I253="OK",E253="Gebucht"),IF(OR(C253="Zahlung",C253="Korrektur -"),-D253,D253),0))</x:f>
      </x:c>
      <x:c r="I253" s="90" t="str">
        <x:f>IF(COUNTA(A253:E253)=0,"",IF(OR(A253="",B253="",C253="",D253="",E253=""),"Angaben ergänzen",IF(D253&lt;=0,"Betrag &gt; 0 eingeben",IF(COUNTIFS(Forderungen!$A$9:$A$108,B253,Forderungen!$B$9:$B$108,"&lt;&gt;")=0,"ID ohne Forderung",IF(IFERROR(INDEX(Forderungen!$I$9:$I$108,MATCH(B253,Forderungen!$A$9:$A$108,0)),0)=0,"Stichtag fehlt",IF(A253&lt;IFERROR(INDEX(Forderungen!$I$9:$I$108,MATCH(B253,Forderungen!$A$9:$A$108,0)),0),"Vor Stichtag – nicht gezählt",IF(AND(E253="Gebucht",A253&gt;TODAY()),"Gebucht in Zukunft – prüfen","OK")))))))</x:f>
      </x:c>
    </x:row>
    <x:row r="254" ht="22" customHeight="1">
      <x:c r="A254" s="93"/>
      <x:c r="B254" s="86"/>
      <x:c r="C254" s="86"/>
      <x:c r="D254" s="97"/>
      <x:c r="E254" s="86"/>
      <x:c r="F254" s="86"/>
      <x:c r="G254" s="86"/>
      <x:c r="H254" s="101" t="str">
        <x:f>IF(COUNTA(A254:E254)=0,"",IF(AND(I254="OK",E254="Gebucht"),IF(OR(C254="Zahlung",C254="Korrektur -"),-D254,D254),0))</x:f>
      </x:c>
      <x:c r="I254" s="90" t="str">
        <x:f>IF(COUNTA(A254:E254)=0,"",IF(OR(A254="",B254="",C254="",D254="",E254=""),"Angaben ergänzen",IF(D254&lt;=0,"Betrag &gt; 0 eingeben",IF(COUNTIFS(Forderungen!$A$9:$A$108,B254,Forderungen!$B$9:$B$108,"&lt;&gt;")=0,"ID ohne Forderung",IF(IFERROR(INDEX(Forderungen!$I$9:$I$108,MATCH(B254,Forderungen!$A$9:$A$108,0)),0)=0,"Stichtag fehlt",IF(A254&lt;IFERROR(INDEX(Forderungen!$I$9:$I$108,MATCH(B254,Forderungen!$A$9:$A$108,0)),0),"Vor Stichtag – nicht gezählt",IF(AND(E254="Gebucht",A254&gt;TODAY()),"Gebucht in Zukunft – prüfen","OK")))))))</x:f>
      </x:c>
    </x:row>
    <x:row r="255" ht="22" customHeight="1">
      <x:c r="A255" s="93"/>
      <x:c r="B255" s="86"/>
      <x:c r="C255" s="86"/>
      <x:c r="D255" s="97"/>
      <x:c r="E255" s="86"/>
      <x:c r="F255" s="86"/>
      <x:c r="G255" s="86"/>
      <x:c r="H255" s="101" t="str">
        <x:f>IF(COUNTA(A255:E255)=0,"",IF(AND(I255="OK",E255="Gebucht"),IF(OR(C255="Zahlung",C255="Korrektur -"),-D255,D255),0))</x:f>
      </x:c>
      <x:c r="I255" s="90" t="str">
        <x:f>IF(COUNTA(A255:E255)=0,"",IF(OR(A255="",B255="",C255="",D255="",E255=""),"Angaben ergänzen",IF(D255&lt;=0,"Betrag &gt; 0 eingeben",IF(COUNTIFS(Forderungen!$A$9:$A$108,B255,Forderungen!$B$9:$B$108,"&lt;&gt;")=0,"ID ohne Forderung",IF(IFERROR(INDEX(Forderungen!$I$9:$I$108,MATCH(B255,Forderungen!$A$9:$A$108,0)),0)=0,"Stichtag fehlt",IF(A255&lt;IFERROR(INDEX(Forderungen!$I$9:$I$108,MATCH(B255,Forderungen!$A$9:$A$108,0)),0),"Vor Stichtag – nicht gezählt",IF(AND(E255="Gebucht",A255&gt;TODAY()),"Gebucht in Zukunft – prüfen","OK")))))))</x:f>
      </x:c>
    </x:row>
    <x:row r="256" ht="22" customHeight="1">
      <x:c r="A256" s="93"/>
      <x:c r="B256" s="86"/>
      <x:c r="C256" s="86"/>
      <x:c r="D256" s="97"/>
      <x:c r="E256" s="86"/>
      <x:c r="F256" s="86"/>
      <x:c r="G256" s="86"/>
      <x:c r="H256" s="101" t="str">
        <x:f>IF(COUNTA(A256:E256)=0,"",IF(AND(I256="OK",E256="Gebucht"),IF(OR(C256="Zahlung",C256="Korrektur -"),-D256,D256),0))</x:f>
      </x:c>
      <x:c r="I256" s="90" t="str">
        <x:f>IF(COUNTA(A256:E256)=0,"",IF(OR(A256="",B256="",C256="",D256="",E256=""),"Angaben ergänzen",IF(D256&lt;=0,"Betrag &gt; 0 eingeben",IF(COUNTIFS(Forderungen!$A$9:$A$108,B256,Forderungen!$B$9:$B$108,"&lt;&gt;")=0,"ID ohne Forderung",IF(IFERROR(INDEX(Forderungen!$I$9:$I$108,MATCH(B256,Forderungen!$A$9:$A$108,0)),0)=0,"Stichtag fehlt",IF(A256&lt;IFERROR(INDEX(Forderungen!$I$9:$I$108,MATCH(B256,Forderungen!$A$9:$A$108,0)),0),"Vor Stichtag – nicht gezählt",IF(AND(E256="Gebucht",A256&gt;TODAY()),"Gebucht in Zukunft – prüfen","OK")))))))</x:f>
      </x:c>
    </x:row>
    <x:row r="257" ht="22" customHeight="1">
      <x:c r="A257" s="93"/>
      <x:c r="B257" s="86"/>
      <x:c r="C257" s="86"/>
      <x:c r="D257" s="97"/>
      <x:c r="E257" s="86"/>
      <x:c r="F257" s="86"/>
      <x:c r="G257" s="86"/>
      <x:c r="H257" s="101" t="str">
        <x:f>IF(COUNTA(A257:E257)=0,"",IF(AND(I257="OK",E257="Gebucht"),IF(OR(C257="Zahlung",C257="Korrektur -"),-D257,D257),0))</x:f>
      </x:c>
      <x:c r="I257" s="90" t="str">
        <x:f>IF(COUNTA(A257:E257)=0,"",IF(OR(A257="",B257="",C257="",D257="",E257=""),"Angaben ergänzen",IF(D257&lt;=0,"Betrag &gt; 0 eingeben",IF(COUNTIFS(Forderungen!$A$9:$A$108,B257,Forderungen!$B$9:$B$108,"&lt;&gt;")=0,"ID ohne Forderung",IF(IFERROR(INDEX(Forderungen!$I$9:$I$108,MATCH(B257,Forderungen!$A$9:$A$108,0)),0)=0,"Stichtag fehlt",IF(A257&lt;IFERROR(INDEX(Forderungen!$I$9:$I$108,MATCH(B257,Forderungen!$A$9:$A$108,0)),0),"Vor Stichtag – nicht gezählt",IF(AND(E257="Gebucht",A257&gt;TODAY()),"Gebucht in Zukunft – prüfen","OK")))))))</x:f>
      </x:c>
    </x:row>
    <x:row r="258" ht="22" customHeight="1">
      <x:c r="A258" s="93"/>
      <x:c r="B258" s="86"/>
      <x:c r="C258" s="86"/>
      <x:c r="D258" s="97"/>
      <x:c r="E258" s="86"/>
      <x:c r="F258" s="86"/>
      <x:c r="G258" s="86"/>
      <x:c r="H258" s="101" t="str">
        <x:f>IF(COUNTA(A258:E258)=0,"",IF(AND(I258="OK",E258="Gebucht"),IF(OR(C258="Zahlung",C258="Korrektur -"),-D258,D258),0))</x:f>
      </x:c>
      <x:c r="I258" s="90" t="str">
        <x:f>IF(COUNTA(A258:E258)=0,"",IF(OR(A258="",B258="",C258="",D258="",E258=""),"Angaben ergänzen",IF(D258&lt;=0,"Betrag &gt; 0 eingeben",IF(COUNTIFS(Forderungen!$A$9:$A$108,B258,Forderungen!$B$9:$B$108,"&lt;&gt;")=0,"ID ohne Forderung",IF(IFERROR(INDEX(Forderungen!$I$9:$I$108,MATCH(B258,Forderungen!$A$9:$A$108,0)),0)=0,"Stichtag fehlt",IF(A258&lt;IFERROR(INDEX(Forderungen!$I$9:$I$108,MATCH(B258,Forderungen!$A$9:$A$108,0)),0),"Vor Stichtag – nicht gezählt",IF(AND(E258="Gebucht",A258&gt;TODAY()),"Gebucht in Zukunft – prüfen","OK")))))))</x:f>
      </x:c>
    </x:row>
    <x:row r="259" ht="22" customHeight="1">
      <x:c r="A259" s="93"/>
      <x:c r="B259" s="86"/>
      <x:c r="C259" s="86"/>
      <x:c r="D259" s="97"/>
      <x:c r="E259" s="86"/>
      <x:c r="F259" s="86"/>
      <x:c r="G259" s="86"/>
      <x:c r="H259" s="101" t="str">
        <x:f>IF(COUNTA(A259:E259)=0,"",IF(AND(I259="OK",E259="Gebucht"),IF(OR(C259="Zahlung",C259="Korrektur -"),-D259,D259),0))</x:f>
      </x:c>
      <x:c r="I259" s="90" t="str">
        <x:f>IF(COUNTA(A259:E259)=0,"",IF(OR(A259="",B259="",C259="",D259="",E259=""),"Angaben ergänzen",IF(D259&lt;=0,"Betrag &gt; 0 eingeben",IF(COUNTIFS(Forderungen!$A$9:$A$108,B259,Forderungen!$B$9:$B$108,"&lt;&gt;")=0,"ID ohne Forderung",IF(IFERROR(INDEX(Forderungen!$I$9:$I$108,MATCH(B259,Forderungen!$A$9:$A$108,0)),0)=0,"Stichtag fehlt",IF(A259&lt;IFERROR(INDEX(Forderungen!$I$9:$I$108,MATCH(B259,Forderungen!$A$9:$A$108,0)),0),"Vor Stichtag – nicht gezählt",IF(AND(E259="Gebucht",A259&gt;TODAY()),"Gebucht in Zukunft – prüfen","OK")))))))</x:f>
      </x:c>
    </x:row>
    <x:row r="260" ht="22" customHeight="1">
      <x:c r="A260" s="93"/>
      <x:c r="B260" s="86"/>
      <x:c r="C260" s="86"/>
      <x:c r="D260" s="97"/>
      <x:c r="E260" s="86"/>
      <x:c r="F260" s="86"/>
      <x:c r="G260" s="86"/>
      <x:c r="H260" s="101" t="str">
        <x:f>IF(COUNTA(A260:E260)=0,"",IF(AND(I260="OK",E260="Gebucht"),IF(OR(C260="Zahlung",C260="Korrektur -"),-D260,D260),0))</x:f>
      </x:c>
      <x:c r="I260" s="90" t="str">
        <x:f>IF(COUNTA(A260:E260)=0,"",IF(OR(A260="",B260="",C260="",D260="",E260=""),"Angaben ergänzen",IF(D260&lt;=0,"Betrag &gt; 0 eingeben",IF(COUNTIFS(Forderungen!$A$9:$A$108,B260,Forderungen!$B$9:$B$108,"&lt;&gt;")=0,"ID ohne Forderung",IF(IFERROR(INDEX(Forderungen!$I$9:$I$108,MATCH(B260,Forderungen!$A$9:$A$108,0)),0)=0,"Stichtag fehlt",IF(A260&lt;IFERROR(INDEX(Forderungen!$I$9:$I$108,MATCH(B260,Forderungen!$A$9:$A$108,0)),0),"Vor Stichtag – nicht gezählt",IF(AND(E260="Gebucht",A260&gt;TODAY()),"Gebucht in Zukunft – prüfen","OK")))))))</x:f>
      </x:c>
    </x:row>
    <x:row r="261" ht="22" customHeight="1">
      <x:c r="A261" s="93"/>
      <x:c r="B261" s="86"/>
      <x:c r="C261" s="86"/>
      <x:c r="D261" s="97"/>
      <x:c r="E261" s="86"/>
      <x:c r="F261" s="86"/>
      <x:c r="G261" s="86"/>
      <x:c r="H261" s="101" t="str">
        <x:f>IF(COUNTA(A261:E261)=0,"",IF(AND(I261="OK",E261="Gebucht"),IF(OR(C261="Zahlung",C261="Korrektur -"),-D261,D261),0))</x:f>
      </x:c>
      <x:c r="I261" s="90" t="str">
        <x:f>IF(COUNTA(A261:E261)=0,"",IF(OR(A261="",B261="",C261="",D261="",E261=""),"Angaben ergänzen",IF(D261&lt;=0,"Betrag &gt; 0 eingeben",IF(COUNTIFS(Forderungen!$A$9:$A$108,B261,Forderungen!$B$9:$B$108,"&lt;&gt;")=0,"ID ohne Forderung",IF(IFERROR(INDEX(Forderungen!$I$9:$I$108,MATCH(B261,Forderungen!$A$9:$A$108,0)),0)=0,"Stichtag fehlt",IF(A261&lt;IFERROR(INDEX(Forderungen!$I$9:$I$108,MATCH(B261,Forderungen!$A$9:$A$108,0)),0),"Vor Stichtag – nicht gezählt",IF(AND(E261="Gebucht",A261&gt;TODAY()),"Gebucht in Zukunft – prüfen","OK")))))))</x:f>
      </x:c>
    </x:row>
    <x:row r="262" ht="22" customHeight="1">
      <x:c r="A262" s="93"/>
      <x:c r="B262" s="86"/>
      <x:c r="C262" s="86"/>
      <x:c r="D262" s="97"/>
      <x:c r="E262" s="86"/>
      <x:c r="F262" s="86"/>
      <x:c r="G262" s="86"/>
      <x:c r="H262" s="101" t="str">
        <x:f>IF(COUNTA(A262:E262)=0,"",IF(AND(I262="OK",E262="Gebucht"),IF(OR(C262="Zahlung",C262="Korrektur -"),-D262,D262),0))</x:f>
      </x:c>
      <x:c r="I262" s="90" t="str">
        <x:f>IF(COUNTA(A262:E262)=0,"",IF(OR(A262="",B262="",C262="",D262="",E262=""),"Angaben ergänzen",IF(D262&lt;=0,"Betrag &gt; 0 eingeben",IF(COUNTIFS(Forderungen!$A$9:$A$108,B262,Forderungen!$B$9:$B$108,"&lt;&gt;")=0,"ID ohne Forderung",IF(IFERROR(INDEX(Forderungen!$I$9:$I$108,MATCH(B262,Forderungen!$A$9:$A$108,0)),0)=0,"Stichtag fehlt",IF(A262&lt;IFERROR(INDEX(Forderungen!$I$9:$I$108,MATCH(B262,Forderungen!$A$9:$A$108,0)),0),"Vor Stichtag – nicht gezählt",IF(AND(E262="Gebucht",A262&gt;TODAY()),"Gebucht in Zukunft – prüfen","OK")))))))</x:f>
      </x:c>
    </x:row>
    <x:row r="263" ht="22" customHeight="1">
      <x:c r="A263" s="93"/>
      <x:c r="B263" s="86"/>
      <x:c r="C263" s="86"/>
      <x:c r="D263" s="97"/>
      <x:c r="E263" s="86"/>
      <x:c r="F263" s="86"/>
      <x:c r="G263" s="86"/>
      <x:c r="H263" s="101" t="str">
        <x:f>IF(COUNTA(A263:E263)=0,"",IF(AND(I263="OK",E263="Gebucht"),IF(OR(C263="Zahlung",C263="Korrektur -"),-D263,D263),0))</x:f>
      </x:c>
      <x:c r="I263" s="90" t="str">
        <x:f>IF(COUNTA(A263:E263)=0,"",IF(OR(A263="",B263="",C263="",D263="",E263=""),"Angaben ergänzen",IF(D263&lt;=0,"Betrag &gt; 0 eingeben",IF(COUNTIFS(Forderungen!$A$9:$A$108,B263,Forderungen!$B$9:$B$108,"&lt;&gt;")=0,"ID ohne Forderung",IF(IFERROR(INDEX(Forderungen!$I$9:$I$108,MATCH(B263,Forderungen!$A$9:$A$108,0)),0)=0,"Stichtag fehlt",IF(A263&lt;IFERROR(INDEX(Forderungen!$I$9:$I$108,MATCH(B263,Forderungen!$A$9:$A$108,0)),0),"Vor Stichtag – nicht gezählt",IF(AND(E263="Gebucht",A263&gt;TODAY()),"Gebucht in Zukunft – prüfen","OK")))))))</x:f>
      </x:c>
    </x:row>
    <x:row r="264" ht="22" customHeight="1">
      <x:c r="A264" s="93"/>
      <x:c r="B264" s="86"/>
      <x:c r="C264" s="86"/>
      <x:c r="D264" s="97"/>
      <x:c r="E264" s="86"/>
      <x:c r="F264" s="86"/>
      <x:c r="G264" s="86"/>
      <x:c r="H264" s="101" t="str">
        <x:f>IF(COUNTA(A264:E264)=0,"",IF(AND(I264="OK",E264="Gebucht"),IF(OR(C264="Zahlung",C264="Korrektur -"),-D264,D264),0))</x:f>
      </x:c>
      <x:c r="I264" s="90" t="str">
        <x:f>IF(COUNTA(A264:E264)=0,"",IF(OR(A264="",B264="",C264="",D264="",E264=""),"Angaben ergänzen",IF(D264&lt;=0,"Betrag &gt; 0 eingeben",IF(COUNTIFS(Forderungen!$A$9:$A$108,B264,Forderungen!$B$9:$B$108,"&lt;&gt;")=0,"ID ohne Forderung",IF(IFERROR(INDEX(Forderungen!$I$9:$I$108,MATCH(B264,Forderungen!$A$9:$A$108,0)),0)=0,"Stichtag fehlt",IF(A264&lt;IFERROR(INDEX(Forderungen!$I$9:$I$108,MATCH(B264,Forderungen!$A$9:$A$108,0)),0),"Vor Stichtag – nicht gezählt",IF(AND(E264="Gebucht",A264&gt;TODAY()),"Gebucht in Zukunft – prüfen","OK")))))))</x:f>
      </x:c>
    </x:row>
    <x:row r="265" ht="22" customHeight="1">
      <x:c r="A265" s="93"/>
      <x:c r="B265" s="86"/>
      <x:c r="C265" s="86"/>
      <x:c r="D265" s="97"/>
      <x:c r="E265" s="86"/>
      <x:c r="F265" s="86"/>
      <x:c r="G265" s="86"/>
      <x:c r="H265" s="101" t="str">
        <x:f>IF(COUNTA(A265:E265)=0,"",IF(AND(I265="OK",E265="Gebucht"),IF(OR(C265="Zahlung",C265="Korrektur -"),-D265,D265),0))</x:f>
      </x:c>
      <x:c r="I265" s="90" t="str">
        <x:f>IF(COUNTA(A265:E265)=0,"",IF(OR(A265="",B265="",C265="",D265="",E265=""),"Angaben ergänzen",IF(D265&lt;=0,"Betrag &gt; 0 eingeben",IF(COUNTIFS(Forderungen!$A$9:$A$108,B265,Forderungen!$B$9:$B$108,"&lt;&gt;")=0,"ID ohne Forderung",IF(IFERROR(INDEX(Forderungen!$I$9:$I$108,MATCH(B265,Forderungen!$A$9:$A$108,0)),0)=0,"Stichtag fehlt",IF(A265&lt;IFERROR(INDEX(Forderungen!$I$9:$I$108,MATCH(B265,Forderungen!$A$9:$A$108,0)),0),"Vor Stichtag – nicht gezählt",IF(AND(E265="Gebucht",A265&gt;TODAY()),"Gebucht in Zukunft – prüfen","OK")))))))</x:f>
      </x:c>
    </x:row>
    <x:row r="266" ht="22" customHeight="1">
      <x:c r="A266" s="93"/>
      <x:c r="B266" s="86"/>
      <x:c r="C266" s="86"/>
      <x:c r="D266" s="97"/>
      <x:c r="E266" s="86"/>
      <x:c r="F266" s="86"/>
      <x:c r="G266" s="86"/>
      <x:c r="H266" s="101" t="str">
        <x:f>IF(COUNTA(A266:E266)=0,"",IF(AND(I266="OK",E266="Gebucht"),IF(OR(C266="Zahlung",C266="Korrektur -"),-D266,D266),0))</x:f>
      </x:c>
      <x:c r="I266" s="90" t="str">
        <x:f>IF(COUNTA(A266:E266)=0,"",IF(OR(A266="",B266="",C266="",D266="",E266=""),"Angaben ergänzen",IF(D266&lt;=0,"Betrag &gt; 0 eingeben",IF(COUNTIFS(Forderungen!$A$9:$A$108,B266,Forderungen!$B$9:$B$108,"&lt;&gt;")=0,"ID ohne Forderung",IF(IFERROR(INDEX(Forderungen!$I$9:$I$108,MATCH(B266,Forderungen!$A$9:$A$108,0)),0)=0,"Stichtag fehlt",IF(A266&lt;IFERROR(INDEX(Forderungen!$I$9:$I$108,MATCH(B266,Forderungen!$A$9:$A$108,0)),0),"Vor Stichtag – nicht gezählt",IF(AND(E266="Gebucht",A266&gt;TODAY()),"Gebucht in Zukunft – prüfen","OK")))))))</x:f>
      </x:c>
    </x:row>
    <x:row r="267" ht="22" customHeight="1">
      <x:c r="A267" s="93"/>
      <x:c r="B267" s="86"/>
      <x:c r="C267" s="86"/>
      <x:c r="D267" s="97"/>
      <x:c r="E267" s="86"/>
      <x:c r="F267" s="86"/>
      <x:c r="G267" s="86"/>
      <x:c r="H267" s="101" t="str">
        <x:f>IF(COUNTA(A267:E267)=0,"",IF(AND(I267="OK",E267="Gebucht"),IF(OR(C267="Zahlung",C267="Korrektur -"),-D267,D267),0))</x:f>
      </x:c>
      <x:c r="I267" s="90" t="str">
        <x:f>IF(COUNTA(A267:E267)=0,"",IF(OR(A267="",B267="",C267="",D267="",E267=""),"Angaben ergänzen",IF(D267&lt;=0,"Betrag &gt; 0 eingeben",IF(COUNTIFS(Forderungen!$A$9:$A$108,B267,Forderungen!$B$9:$B$108,"&lt;&gt;")=0,"ID ohne Forderung",IF(IFERROR(INDEX(Forderungen!$I$9:$I$108,MATCH(B267,Forderungen!$A$9:$A$108,0)),0)=0,"Stichtag fehlt",IF(A267&lt;IFERROR(INDEX(Forderungen!$I$9:$I$108,MATCH(B267,Forderungen!$A$9:$A$108,0)),0),"Vor Stichtag – nicht gezählt",IF(AND(E267="Gebucht",A267&gt;TODAY()),"Gebucht in Zukunft – prüfen","OK")))))))</x:f>
      </x:c>
    </x:row>
    <x:row r="268" ht="22" customHeight="1">
      <x:c r="A268" s="93"/>
      <x:c r="B268" s="86"/>
      <x:c r="C268" s="86"/>
      <x:c r="D268" s="97"/>
      <x:c r="E268" s="86"/>
      <x:c r="F268" s="86"/>
      <x:c r="G268" s="86"/>
      <x:c r="H268" s="101" t="str">
        <x:f>IF(COUNTA(A268:E268)=0,"",IF(AND(I268="OK",E268="Gebucht"),IF(OR(C268="Zahlung",C268="Korrektur -"),-D268,D268),0))</x:f>
      </x:c>
      <x:c r="I268" s="90" t="str">
        <x:f>IF(COUNTA(A268:E268)=0,"",IF(OR(A268="",B268="",C268="",D268="",E268=""),"Angaben ergänzen",IF(D268&lt;=0,"Betrag &gt; 0 eingeben",IF(COUNTIFS(Forderungen!$A$9:$A$108,B268,Forderungen!$B$9:$B$108,"&lt;&gt;")=0,"ID ohne Forderung",IF(IFERROR(INDEX(Forderungen!$I$9:$I$108,MATCH(B268,Forderungen!$A$9:$A$108,0)),0)=0,"Stichtag fehlt",IF(A268&lt;IFERROR(INDEX(Forderungen!$I$9:$I$108,MATCH(B268,Forderungen!$A$9:$A$108,0)),0),"Vor Stichtag – nicht gezählt",IF(AND(E268="Gebucht",A268&gt;TODAY()),"Gebucht in Zukunft – prüfen","OK")))))))</x:f>
      </x:c>
    </x:row>
    <x:row r="269" ht="22" customHeight="1">
      <x:c r="A269" s="93"/>
      <x:c r="B269" s="86"/>
      <x:c r="C269" s="86"/>
      <x:c r="D269" s="97"/>
      <x:c r="E269" s="86"/>
      <x:c r="F269" s="86"/>
      <x:c r="G269" s="86"/>
      <x:c r="H269" s="101" t="str">
        <x:f>IF(COUNTA(A269:E269)=0,"",IF(AND(I269="OK",E269="Gebucht"),IF(OR(C269="Zahlung",C269="Korrektur -"),-D269,D269),0))</x:f>
      </x:c>
      <x:c r="I269" s="90" t="str">
        <x:f>IF(COUNTA(A269:E269)=0,"",IF(OR(A269="",B269="",C269="",D269="",E269=""),"Angaben ergänzen",IF(D269&lt;=0,"Betrag &gt; 0 eingeben",IF(COUNTIFS(Forderungen!$A$9:$A$108,B269,Forderungen!$B$9:$B$108,"&lt;&gt;")=0,"ID ohne Forderung",IF(IFERROR(INDEX(Forderungen!$I$9:$I$108,MATCH(B269,Forderungen!$A$9:$A$108,0)),0)=0,"Stichtag fehlt",IF(A269&lt;IFERROR(INDEX(Forderungen!$I$9:$I$108,MATCH(B269,Forderungen!$A$9:$A$108,0)),0),"Vor Stichtag – nicht gezählt",IF(AND(E269="Gebucht",A269&gt;TODAY()),"Gebucht in Zukunft – prüfen","OK")))))))</x:f>
      </x:c>
    </x:row>
    <x:row r="270" ht="22" customHeight="1">
      <x:c r="A270" s="93"/>
      <x:c r="B270" s="86"/>
      <x:c r="C270" s="86"/>
      <x:c r="D270" s="97"/>
      <x:c r="E270" s="86"/>
      <x:c r="F270" s="86"/>
      <x:c r="G270" s="86"/>
      <x:c r="H270" s="101" t="str">
        <x:f>IF(COUNTA(A270:E270)=0,"",IF(AND(I270="OK",E270="Gebucht"),IF(OR(C270="Zahlung",C270="Korrektur -"),-D270,D270),0))</x:f>
      </x:c>
      <x:c r="I270" s="90" t="str">
        <x:f>IF(COUNTA(A270:E270)=0,"",IF(OR(A270="",B270="",C270="",D270="",E270=""),"Angaben ergänzen",IF(D270&lt;=0,"Betrag &gt; 0 eingeben",IF(COUNTIFS(Forderungen!$A$9:$A$108,B270,Forderungen!$B$9:$B$108,"&lt;&gt;")=0,"ID ohne Forderung",IF(IFERROR(INDEX(Forderungen!$I$9:$I$108,MATCH(B270,Forderungen!$A$9:$A$108,0)),0)=0,"Stichtag fehlt",IF(A270&lt;IFERROR(INDEX(Forderungen!$I$9:$I$108,MATCH(B270,Forderungen!$A$9:$A$108,0)),0),"Vor Stichtag – nicht gezählt",IF(AND(E270="Gebucht",A270&gt;TODAY()),"Gebucht in Zukunft – prüfen","OK")))))))</x:f>
      </x:c>
    </x:row>
    <x:row r="271" ht="22" customHeight="1">
      <x:c r="A271" s="93"/>
      <x:c r="B271" s="86"/>
      <x:c r="C271" s="86"/>
      <x:c r="D271" s="97"/>
      <x:c r="E271" s="86"/>
      <x:c r="F271" s="86"/>
      <x:c r="G271" s="86"/>
      <x:c r="H271" s="101" t="str">
        <x:f>IF(COUNTA(A271:E271)=0,"",IF(AND(I271="OK",E271="Gebucht"),IF(OR(C271="Zahlung",C271="Korrektur -"),-D271,D271),0))</x:f>
      </x:c>
      <x:c r="I271" s="90" t="str">
        <x:f>IF(COUNTA(A271:E271)=0,"",IF(OR(A271="",B271="",C271="",D271="",E271=""),"Angaben ergänzen",IF(D271&lt;=0,"Betrag &gt; 0 eingeben",IF(COUNTIFS(Forderungen!$A$9:$A$108,B271,Forderungen!$B$9:$B$108,"&lt;&gt;")=0,"ID ohne Forderung",IF(IFERROR(INDEX(Forderungen!$I$9:$I$108,MATCH(B271,Forderungen!$A$9:$A$108,0)),0)=0,"Stichtag fehlt",IF(A271&lt;IFERROR(INDEX(Forderungen!$I$9:$I$108,MATCH(B271,Forderungen!$A$9:$A$108,0)),0),"Vor Stichtag – nicht gezählt",IF(AND(E271="Gebucht",A271&gt;TODAY()),"Gebucht in Zukunft – prüfen","OK")))))))</x:f>
      </x:c>
    </x:row>
    <x:row r="272" ht="22" customHeight="1">
      <x:c r="A272" s="93"/>
      <x:c r="B272" s="86"/>
      <x:c r="C272" s="86"/>
      <x:c r="D272" s="97"/>
      <x:c r="E272" s="86"/>
      <x:c r="F272" s="86"/>
      <x:c r="G272" s="86"/>
      <x:c r="H272" s="101" t="str">
        <x:f>IF(COUNTA(A272:E272)=0,"",IF(AND(I272="OK",E272="Gebucht"),IF(OR(C272="Zahlung",C272="Korrektur -"),-D272,D272),0))</x:f>
      </x:c>
      <x:c r="I272" s="90" t="str">
        <x:f>IF(COUNTA(A272:E272)=0,"",IF(OR(A272="",B272="",C272="",D272="",E272=""),"Angaben ergänzen",IF(D272&lt;=0,"Betrag &gt; 0 eingeben",IF(COUNTIFS(Forderungen!$A$9:$A$108,B272,Forderungen!$B$9:$B$108,"&lt;&gt;")=0,"ID ohne Forderung",IF(IFERROR(INDEX(Forderungen!$I$9:$I$108,MATCH(B272,Forderungen!$A$9:$A$108,0)),0)=0,"Stichtag fehlt",IF(A272&lt;IFERROR(INDEX(Forderungen!$I$9:$I$108,MATCH(B272,Forderungen!$A$9:$A$108,0)),0),"Vor Stichtag – nicht gezählt",IF(AND(E272="Gebucht",A272&gt;TODAY()),"Gebucht in Zukunft – prüfen","OK")))))))</x:f>
      </x:c>
    </x:row>
    <x:row r="273" ht="22" customHeight="1">
      <x:c r="A273" s="93"/>
      <x:c r="B273" s="86"/>
      <x:c r="C273" s="86"/>
      <x:c r="D273" s="97"/>
      <x:c r="E273" s="86"/>
      <x:c r="F273" s="86"/>
      <x:c r="G273" s="86"/>
      <x:c r="H273" s="101" t="str">
        <x:f>IF(COUNTA(A273:E273)=0,"",IF(AND(I273="OK",E273="Gebucht"),IF(OR(C273="Zahlung",C273="Korrektur -"),-D273,D273),0))</x:f>
      </x:c>
      <x:c r="I273" s="90" t="str">
        <x:f>IF(COUNTA(A273:E273)=0,"",IF(OR(A273="",B273="",C273="",D273="",E273=""),"Angaben ergänzen",IF(D273&lt;=0,"Betrag &gt; 0 eingeben",IF(COUNTIFS(Forderungen!$A$9:$A$108,B273,Forderungen!$B$9:$B$108,"&lt;&gt;")=0,"ID ohne Forderung",IF(IFERROR(INDEX(Forderungen!$I$9:$I$108,MATCH(B273,Forderungen!$A$9:$A$108,0)),0)=0,"Stichtag fehlt",IF(A273&lt;IFERROR(INDEX(Forderungen!$I$9:$I$108,MATCH(B273,Forderungen!$A$9:$A$108,0)),0),"Vor Stichtag – nicht gezählt",IF(AND(E273="Gebucht",A273&gt;TODAY()),"Gebucht in Zukunft – prüfen","OK")))))))</x:f>
      </x:c>
    </x:row>
    <x:row r="274" ht="22" customHeight="1">
      <x:c r="A274" s="93"/>
      <x:c r="B274" s="86"/>
      <x:c r="C274" s="86"/>
      <x:c r="D274" s="97"/>
      <x:c r="E274" s="86"/>
      <x:c r="F274" s="86"/>
      <x:c r="G274" s="86"/>
      <x:c r="H274" s="101" t="str">
        <x:f>IF(COUNTA(A274:E274)=0,"",IF(AND(I274="OK",E274="Gebucht"),IF(OR(C274="Zahlung",C274="Korrektur -"),-D274,D274),0))</x:f>
      </x:c>
      <x:c r="I274" s="90" t="str">
        <x:f>IF(COUNTA(A274:E274)=0,"",IF(OR(A274="",B274="",C274="",D274="",E274=""),"Angaben ergänzen",IF(D274&lt;=0,"Betrag &gt; 0 eingeben",IF(COUNTIFS(Forderungen!$A$9:$A$108,B274,Forderungen!$B$9:$B$108,"&lt;&gt;")=0,"ID ohne Forderung",IF(IFERROR(INDEX(Forderungen!$I$9:$I$108,MATCH(B274,Forderungen!$A$9:$A$108,0)),0)=0,"Stichtag fehlt",IF(A274&lt;IFERROR(INDEX(Forderungen!$I$9:$I$108,MATCH(B274,Forderungen!$A$9:$A$108,0)),0),"Vor Stichtag – nicht gezählt",IF(AND(E274="Gebucht",A274&gt;TODAY()),"Gebucht in Zukunft – prüfen","OK")))))))</x:f>
      </x:c>
    </x:row>
    <x:row r="275" ht="22" customHeight="1">
      <x:c r="A275" s="93"/>
      <x:c r="B275" s="86"/>
      <x:c r="C275" s="86"/>
      <x:c r="D275" s="97"/>
      <x:c r="E275" s="86"/>
      <x:c r="F275" s="86"/>
      <x:c r="G275" s="86"/>
      <x:c r="H275" s="101" t="str">
        <x:f>IF(COUNTA(A275:E275)=0,"",IF(AND(I275="OK",E275="Gebucht"),IF(OR(C275="Zahlung",C275="Korrektur -"),-D275,D275),0))</x:f>
      </x:c>
      <x:c r="I275" s="90" t="str">
        <x:f>IF(COUNTA(A275:E275)=0,"",IF(OR(A275="",B275="",C275="",D275="",E275=""),"Angaben ergänzen",IF(D275&lt;=0,"Betrag &gt; 0 eingeben",IF(COUNTIFS(Forderungen!$A$9:$A$108,B275,Forderungen!$B$9:$B$108,"&lt;&gt;")=0,"ID ohne Forderung",IF(IFERROR(INDEX(Forderungen!$I$9:$I$108,MATCH(B275,Forderungen!$A$9:$A$108,0)),0)=0,"Stichtag fehlt",IF(A275&lt;IFERROR(INDEX(Forderungen!$I$9:$I$108,MATCH(B275,Forderungen!$A$9:$A$108,0)),0),"Vor Stichtag – nicht gezählt",IF(AND(E275="Gebucht",A275&gt;TODAY()),"Gebucht in Zukunft – prüfen","OK")))))))</x:f>
      </x:c>
    </x:row>
    <x:row r="276" ht="22" customHeight="1">
      <x:c r="A276" s="93"/>
      <x:c r="B276" s="86"/>
      <x:c r="C276" s="86"/>
      <x:c r="D276" s="97"/>
      <x:c r="E276" s="86"/>
      <x:c r="F276" s="86"/>
      <x:c r="G276" s="86"/>
      <x:c r="H276" s="101" t="str">
        <x:f>IF(COUNTA(A276:E276)=0,"",IF(AND(I276="OK",E276="Gebucht"),IF(OR(C276="Zahlung",C276="Korrektur -"),-D276,D276),0))</x:f>
      </x:c>
      <x:c r="I276" s="90" t="str">
        <x:f>IF(COUNTA(A276:E276)=0,"",IF(OR(A276="",B276="",C276="",D276="",E276=""),"Angaben ergänzen",IF(D276&lt;=0,"Betrag &gt; 0 eingeben",IF(COUNTIFS(Forderungen!$A$9:$A$108,B276,Forderungen!$B$9:$B$108,"&lt;&gt;")=0,"ID ohne Forderung",IF(IFERROR(INDEX(Forderungen!$I$9:$I$108,MATCH(B276,Forderungen!$A$9:$A$108,0)),0)=0,"Stichtag fehlt",IF(A276&lt;IFERROR(INDEX(Forderungen!$I$9:$I$108,MATCH(B276,Forderungen!$A$9:$A$108,0)),0),"Vor Stichtag – nicht gezählt",IF(AND(E276="Gebucht",A276&gt;TODAY()),"Gebucht in Zukunft – prüfen","OK")))))))</x:f>
      </x:c>
    </x:row>
    <x:row r="277" ht="22" customHeight="1">
      <x:c r="A277" s="93"/>
      <x:c r="B277" s="86"/>
      <x:c r="C277" s="86"/>
      <x:c r="D277" s="97"/>
      <x:c r="E277" s="86"/>
      <x:c r="F277" s="86"/>
      <x:c r="G277" s="86"/>
      <x:c r="H277" s="101" t="str">
        <x:f>IF(COUNTA(A277:E277)=0,"",IF(AND(I277="OK",E277="Gebucht"),IF(OR(C277="Zahlung",C277="Korrektur -"),-D277,D277),0))</x:f>
      </x:c>
      <x:c r="I277" s="90" t="str">
        <x:f>IF(COUNTA(A277:E277)=0,"",IF(OR(A277="",B277="",C277="",D277="",E277=""),"Angaben ergänzen",IF(D277&lt;=0,"Betrag &gt; 0 eingeben",IF(COUNTIFS(Forderungen!$A$9:$A$108,B277,Forderungen!$B$9:$B$108,"&lt;&gt;")=0,"ID ohne Forderung",IF(IFERROR(INDEX(Forderungen!$I$9:$I$108,MATCH(B277,Forderungen!$A$9:$A$108,0)),0)=0,"Stichtag fehlt",IF(A277&lt;IFERROR(INDEX(Forderungen!$I$9:$I$108,MATCH(B277,Forderungen!$A$9:$A$108,0)),0),"Vor Stichtag – nicht gezählt",IF(AND(E277="Gebucht",A277&gt;TODAY()),"Gebucht in Zukunft – prüfen","OK")))))))</x:f>
      </x:c>
    </x:row>
    <x:row r="278" ht="22" customHeight="1">
      <x:c r="A278" s="93"/>
      <x:c r="B278" s="86"/>
      <x:c r="C278" s="86"/>
      <x:c r="D278" s="97"/>
      <x:c r="E278" s="86"/>
      <x:c r="F278" s="86"/>
      <x:c r="G278" s="86"/>
      <x:c r="H278" s="101" t="str">
        <x:f>IF(COUNTA(A278:E278)=0,"",IF(AND(I278="OK",E278="Gebucht"),IF(OR(C278="Zahlung",C278="Korrektur -"),-D278,D278),0))</x:f>
      </x:c>
      <x:c r="I278" s="90" t="str">
        <x:f>IF(COUNTA(A278:E278)=0,"",IF(OR(A278="",B278="",C278="",D278="",E278=""),"Angaben ergänzen",IF(D278&lt;=0,"Betrag &gt; 0 eingeben",IF(COUNTIFS(Forderungen!$A$9:$A$108,B278,Forderungen!$B$9:$B$108,"&lt;&gt;")=0,"ID ohne Forderung",IF(IFERROR(INDEX(Forderungen!$I$9:$I$108,MATCH(B278,Forderungen!$A$9:$A$108,0)),0)=0,"Stichtag fehlt",IF(A278&lt;IFERROR(INDEX(Forderungen!$I$9:$I$108,MATCH(B278,Forderungen!$A$9:$A$108,0)),0),"Vor Stichtag – nicht gezählt",IF(AND(E278="Gebucht",A278&gt;TODAY()),"Gebucht in Zukunft – prüfen","OK")))))))</x:f>
      </x:c>
    </x:row>
    <x:row r="279" ht="22" customHeight="1">
      <x:c r="A279" s="93"/>
      <x:c r="B279" s="86"/>
      <x:c r="C279" s="86"/>
      <x:c r="D279" s="97"/>
      <x:c r="E279" s="86"/>
      <x:c r="F279" s="86"/>
      <x:c r="G279" s="86"/>
      <x:c r="H279" s="101" t="str">
        <x:f>IF(COUNTA(A279:E279)=0,"",IF(AND(I279="OK",E279="Gebucht"),IF(OR(C279="Zahlung",C279="Korrektur -"),-D279,D279),0))</x:f>
      </x:c>
      <x:c r="I279" s="90" t="str">
        <x:f>IF(COUNTA(A279:E279)=0,"",IF(OR(A279="",B279="",C279="",D279="",E279=""),"Angaben ergänzen",IF(D279&lt;=0,"Betrag &gt; 0 eingeben",IF(COUNTIFS(Forderungen!$A$9:$A$108,B279,Forderungen!$B$9:$B$108,"&lt;&gt;")=0,"ID ohne Forderung",IF(IFERROR(INDEX(Forderungen!$I$9:$I$108,MATCH(B279,Forderungen!$A$9:$A$108,0)),0)=0,"Stichtag fehlt",IF(A279&lt;IFERROR(INDEX(Forderungen!$I$9:$I$108,MATCH(B279,Forderungen!$A$9:$A$108,0)),0),"Vor Stichtag – nicht gezählt",IF(AND(E279="Gebucht",A279&gt;TODAY()),"Gebucht in Zukunft – prüfen","OK")))))))</x:f>
      </x:c>
    </x:row>
    <x:row r="280" ht="22" customHeight="1">
      <x:c r="A280" s="93"/>
      <x:c r="B280" s="86"/>
      <x:c r="C280" s="86"/>
      <x:c r="D280" s="97"/>
      <x:c r="E280" s="86"/>
      <x:c r="F280" s="86"/>
      <x:c r="G280" s="86"/>
      <x:c r="H280" s="101" t="str">
        <x:f>IF(COUNTA(A280:E280)=0,"",IF(AND(I280="OK",E280="Gebucht"),IF(OR(C280="Zahlung",C280="Korrektur -"),-D280,D280),0))</x:f>
      </x:c>
      <x:c r="I280" s="90" t="str">
        <x:f>IF(COUNTA(A280:E280)=0,"",IF(OR(A280="",B280="",C280="",D280="",E280=""),"Angaben ergänzen",IF(D280&lt;=0,"Betrag &gt; 0 eingeben",IF(COUNTIFS(Forderungen!$A$9:$A$108,B280,Forderungen!$B$9:$B$108,"&lt;&gt;")=0,"ID ohne Forderung",IF(IFERROR(INDEX(Forderungen!$I$9:$I$108,MATCH(B280,Forderungen!$A$9:$A$108,0)),0)=0,"Stichtag fehlt",IF(A280&lt;IFERROR(INDEX(Forderungen!$I$9:$I$108,MATCH(B280,Forderungen!$A$9:$A$108,0)),0),"Vor Stichtag – nicht gezählt",IF(AND(E280="Gebucht",A280&gt;TODAY()),"Gebucht in Zukunft – prüfen","OK")))))))</x:f>
      </x:c>
    </x:row>
    <x:row r="281" ht="22" customHeight="1">
      <x:c r="A281" s="93"/>
      <x:c r="B281" s="86"/>
      <x:c r="C281" s="86"/>
      <x:c r="D281" s="97"/>
      <x:c r="E281" s="86"/>
      <x:c r="F281" s="86"/>
      <x:c r="G281" s="86"/>
      <x:c r="H281" s="101" t="str">
        <x:f>IF(COUNTA(A281:E281)=0,"",IF(AND(I281="OK",E281="Gebucht"),IF(OR(C281="Zahlung",C281="Korrektur -"),-D281,D281),0))</x:f>
      </x:c>
      <x:c r="I281" s="90" t="str">
        <x:f>IF(COUNTA(A281:E281)=0,"",IF(OR(A281="",B281="",C281="",D281="",E281=""),"Angaben ergänzen",IF(D281&lt;=0,"Betrag &gt; 0 eingeben",IF(COUNTIFS(Forderungen!$A$9:$A$108,B281,Forderungen!$B$9:$B$108,"&lt;&gt;")=0,"ID ohne Forderung",IF(IFERROR(INDEX(Forderungen!$I$9:$I$108,MATCH(B281,Forderungen!$A$9:$A$108,0)),0)=0,"Stichtag fehlt",IF(A281&lt;IFERROR(INDEX(Forderungen!$I$9:$I$108,MATCH(B281,Forderungen!$A$9:$A$108,0)),0),"Vor Stichtag – nicht gezählt",IF(AND(E281="Gebucht",A281&gt;TODAY()),"Gebucht in Zukunft – prüfen","OK")))))))</x:f>
      </x:c>
    </x:row>
    <x:row r="282" ht="22" customHeight="1">
      <x:c r="A282" s="93"/>
      <x:c r="B282" s="86"/>
      <x:c r="C282" s="86"/>
      <x:c r="D282" s="97"/>
      <x:c r="E282" s="86"/>
      <x:c r="F282" s="86"/>
      <x:c r="G282" s="86"/>
      <x:c r="H282" s="101" t="str">
        <x:f>IF(COUNTA(A282:E282)=0,"",IF(AND(I282="OK",E282="Gebucht"),IF(OR(C282="Zahlung",C282="Korrektur -"),-D282,D282),0))</x:f>
      </x:c>
      <x:c r="I282" s="90" t="str">
        <x:f>IF(COUNTA(A282:E282)=0,"",IF(OR(A282="",B282="",C282="",D282="",E282=""),"Angaben ergänzen",IF(D282&lt;=0,"Betrag &gt; 0 eingeben",IF(COUNTIFS(Forderungen!$A$9:$A$108,B282,Forderungen!$B$9:$B$108,"&lt;&gt;")=0,"ID ohne Forderung",IF(IFERROR(INDEX(Forderungen!$I$9:$I$108,MATCH(B282,Forderungen!$A$9:$A$108,0)),0)=0,"Stichtag fehlt",IF(A282&lt;IFERROR(INDEX(Forderungen!$I$9:$I$108,MATCH(B282,Forderungen!$A$9:$A$108,0)),0),"Vor Stichtag – nicht gezählt",IF(AND(E282="Gebucht",A282&gt;TODAY()),"Gebucht in Zukunft – prüfen","OK")))))))</x:f>
      </x:c>
    </x:row>
    <x:row r="283" ht="22" customHeight="1">
      <x:c r="A283" s="93"/>
      <x:c r="B283" s="86"/>
      <x:c r="C283" s="86"/>
      <x:c r="D283" s="97"/>
      <x:c r="E283" s="86"/>
      <x:c r="F283" s="86"/>
      <x:c r="G283" s="86"/>
      <x:c r="H283" s="101" t="str">
        <x:f>IF(COUNTA(A283:E283)=0,"",IF(AND(I283="OK",E283="Gebucht"),IF(OR(C283="Zahlung",C283="Korrektur -"),-D283,D283),0))</x:f>
      </x:c>
      <x:c r="I283" s="90" t="str">
        <x:f>IF(COUNTA(A283:E283)=0,"",IF(OR(A283="",B283="",C283="",D283="",E283=""),"Angaben ergänzen",IF(D283&lt;=0,"Betrag &gt; 0 eingeben",IF(COUNTIFS(Forderungen!$A$9:$A$108,B283,Forderungen!$B$9:$B$108,"&lt;&gt;")=0,"ID ohne Forderung",IF(IFERROR(INDEX(Forderungen!$I$9:$I$108,MATCH(B283,Forderungen!$A$9:$A$108,0)),0)=0,"Stichtag fehlt",IF(A283&lt;IFERROR(INDEX(Forderungen!$I$9:$I$108,MATCH(B283,Forderungen!$A$9:$A$108,0)),0),"Vor Stichtag – nicht gezählt",IF(AND(E283="Gebucht",A283&gt;TODAY()),"Gebucht in Zukunft – prüfen","OK")))))))</x:f>
      </x:c>
    </x:row>
    <x:row r="284" ht="22" customHeight="1">
      <x:c r="A284" s="93"/>
      <x:c r="B284" s="86"/>
      <x:c r="C284" s="86"/>
      <x:c r="D284" s="97"/>
      <x:c r="E284" s="86"/>
      <x:c r="F284" s="86"/>
      <x:c r="G284" s="86"/>
      <x:c r="H284" s="101" t="str">
        <x:f>IF(COUNTA(A284:E284)=0,"",IF(AND(I284="OK",E284="Gebucht"),IF(OR(C284="Zahlung",C284="Korrektur -"),-D284,D284),0))</x:f>
      </x:c>
      <x:c r="I284" s="90" t="str">
        <x:f>IF(COUNTA(A284:E284)=0,"",IF(OR(A284="",B284="",C284="",D284="",E284=""),"Angaben ergänzen",IF(D284&lt;=0,"Betrag &gt; 0 eingeben",IF(COUNTIFS(Forderungen!$A$9:$A$108,B284,Forderungen!$B$9:$B$108,"&lt;&gt;")=0,"ID ohne Forderung",IF(IFERROR(INDEX(Forderungen!$I$9:$I$108,MATCH(B284,Forderungen!$A$9:$A$108,0)),0)=0,"Stichtag fehlt",IF(A284&lt;IFERROR(INDEX(Forderungen!$I$9:$I$108,MATCH(B284,Forderungen!$A$9:$A$108,0)),0),"Vor Stichtag – nicht gezählt",IF(AND(E284="Gebucht",A284&gt;TODAY()),"Gebucht in Zukunft – prüfen","OK")))))))</x:f>
      </x:c>
    </x:row>
    <x:row r="285" ht="22" customHeight="1">
      <x:c r="A285" s="93"/>
      <x:c r="B285" s="86"/>
      <x:c r="C285" s="86"/>
      <x:c r="D285" s="97"/>
      <x:c r="E285" s="86"/>
      <x:c r="F285" s="86"/>
      <x:c r="G285" s="86"/>
      <x:c r="H285" s="101" t="str">
        <x:f>IF(COUNTA(A285:E285)=0,"",IF(AND(I285="OK",E285="Gebucht"),IF(OR(C285="Zahlung",C285="Korrektur -"),-D285,D285),0))</x:f>
      </x:c>
      <x:c r="I285" s="90" t="str">
        <x:f>IF(COUNTA(A285:E285)=0,"",IF(OR(A285="",B285="",C285="",D285="",E285=""),"Angaben ergänzen",IF(D285&lt;=0,"Betrag &gt; 0 eingeben",IF(COUNTIFS(Forderungen!$A$9:$A$108,B285,Forderungen!$B$9:$B$108,"&lt;&gt;")=0,"ID ohne Forderung",IF(IFERROR(INDEX(Forderungen!$I$9:$I$108,MATCH(B285,Forderungen!$A$9:$A$108,0)),0)=0,"Stichtag fehlt",IF(A285&lt;IFERROR(INDEX(Forderungen!$I$9:$I$108,MATCH(B285,Forderungen!$A$9:$A$108,0)),0),"Vor Stichtag – nicht gezählt",IF(AND(E285="Gebucht",A285&gt;TODAY()),"Gebucht in Zukunft – prüfen","OK")))))))</x:f>
      </x:c>
    </x:row>
    <x:row r="286" ht="22" customHeight="1">
      <x:c r="A286" s="93"/>
      <x:c r="B286" s="86"/>
      <x:c r="C286" s="86"/>
      <x:c r="D286" s="97"/>
      <x:c r="E286" s="86"/>
      <x:c r="F286" s="86"/>
      <x:c r="G286" s="86"/>
      <x:c r="H286" s="101" t="str">
        <x:f>IF(COUNTA(A286:E286)=0,"",IF(AND(I286="OK",E286="Gebucht"),IF(OR(C286="Zahlung",C286="Korrektur -"),-D286,D286),0))</x:f>
      </x:c>
      <x:c r="I286" s="90" t="str">
        <x:f>IF(COUNTA(A286:E286)=0,"",IF(OR(A286="",B286="",C286="",D286="",E286=""),"Angaben ergänzen",IF(D286&lt;=0,"Betrag &gt; 0 eingeben",IF(COUNTIFS(Forderungen!$A$9:$A$108,B286,Forderungen!$B$9:$B$108,"&lt;&gt;")=0,"ID ohne Forderung",IF(IFERROR(INDEX(Forderungen!$I$9:$I$108,MATCH(B286,Forderungen!$A$9:$A$108,0)),0)=0,"Stichtag fehlt",IF(A286&lt;IFERROR(INDEX(Forderungen!$I$9:$I$108,MATCH(B286,Forderungen!$A$9:$A$108,0)),0),"Vor Stichtag – nicht gezählt",IF(AND(E286="Gebucht",A286&gt;TODAY()),"Gebucht in Zukunft – prüfen","OK")))))))</x:f>
      </x:c>
    </x:row>
    <x:row r="287" ht="22" customHeight="1">
      <x:c r="A287" s="93"/>
      <x:c r="B287" s="86"/>
      <x:c r="C287" s="86"/>
      <x:c r="D287" s="97"/>
      <x:c r="E287" s="86"/>
      <x:c r="F287" s="86"/>
      <x:c r="G287" s="86"/>
      <x:c r="H287" s="101" t="str">
        <x:f>IF(COUNTA(A287:E287)=0,"",IF(AND(I287="OK",E287="Gebucht"),IF(OR(C287="Zahlung",C287="Korrektur -"),-D287,D287),0))</x:f>
      </x:c>
      <x:c r="I287" s="90" t="str">
        <x:f>IF(COUNTA(A287:E287)=0,"",IF(OR(A287="",B287="",C287="",D287="",E287=""),"Angaben ergänzen",IF(D287&lt;=0,"Betrag &gt; 0 eingeben",IF(COUNTIFS(Forderungen!$A$9:$A$108,B287,Forderungen!$B$9:$B$108,"&lt;&gt;")=0,"ID ohne Forderung",IF(IFERROR(INDEX(Forderungen!$I$9:$I$108,MATCH(B287,Forderungen!$A$9:$A$108,0)),0)=0,"Stichtag fehlt",IF(A287&lt;IFERROR(INDEX(Forderungen!$I$9:$I$108,MATCH(B287,Forderungen!$A$9:$A$108,0)),0),"Vor Stichtag – nicht gezählt",IF(AND(E287="Gebucht",A287&gt;TODAY()),"Gebucht in Zukunft – prüfen","OK")))))))</x:f>
      </x:c>
    </x:row>
    <x:row r="288" ht="22" customHeight="1">
      <x:c r="A288" s="93"/>
      <x:c r="B288" s="86"/>
      <x:c r="C288" s="86"/>
      <x:c r="D288" s="97"/>
      <x:c r="E288" s="86"/>
      <x:c r="F288" s="86"/>
      <x:c r="G288" s="86"/>
      <x:c r="H288" s="101" t="str">
        <x:f>IF(COUNTA(A288:E288)=0,"",IF(AND(I288="OK",E288="Gebucht"),IF(OR(C288="Zahlung",C288="Korrektur -"),-D288,D288),0))</x:f>
      </x:c>
      <x:c r="I288" s="90" t="str">
        <x:f>IF(COUNTA(A288:E288)=0,"",IF(OR(A288="",B288="",C288="",D288="",E288=""),"Angaben ergänzen",IF(D288&lt;=0,"Betrag &gt; 0 eingeben",IF(COUNTIFS(Forderungen!$A$9:$A$108,B288,Forderungen!$B$9:$B$108,"&lt;&gt;")=0,"ID ohne Forderung",IF(IFERROR(INDEX(Forderungen!$I$9:$I$108,MATCH(B288,Forderungen!$A$9:$A$108,0)),0)=0,"Stichtag fehlt",IF(A288&lt;IFERROR(INDEX(Forderungen!$I$9:$I$108,MATCH(B288,Forderungen!$A$9:$A$108,0)),0),"Vor Stichtag – nicht gezählt",IF(AND(E288="Gebucht",A288&gt;TODAY()),"Gebucht in Zukunft – prüfen","OK")))))))</x:f>
      </x:c>
    </x:row>
    <x:row r="289" ht="22" customHeight="1">
      <x:c r="A289" s="93"/>
      <x:c r="B289" s="86"/>
      <x:c r="C289" s="86"/>
      <x:c r="D289" s="97"/>
      <x:c r="E289" s="86"/>
      <x:c r="F289" s="86"/>
      <x:c r="G289" s="86"/>
      <x:c r="H289" s="101" t="str">
        <x:f>IF(COUNTA(A289:E289)=0,"",IF(AND(I289="OK",E289="Gebucht"),IF(OR(C289="Zahlung",C289="Korrektur -"),-D289,D289),0))</x:f>
      </x:c>
      <x:c r="I289" s="90" t="str">
        <x:f>IF(COUNTA(A289:E289)=0,"",IF(OR(A289="",B289="",C289="",D289="",E289=""),"Angaben ergänzen",IF(D289&lt;=0,"Betrag &gt; 0 eingeben",IF(COUNTIFS(Forderungen!$A$9:$A$108,B289,Forderungen!$B$9:$B$108,"&lt;&gt;")=0,"ID ohne Forderung",IF(IFERROR(INDEX(Forderungen!$I$9:$I$108,MATCH(B289,Forderungen!$A$9:$A$108,0)),0)=0,"Stichtag fehlt",IF(A289&lt;IFERROR(INDEX(Forderungen!$I$9:$I$108,MATCH(B289,Forderungen!$A$9:$A$108,0)),0),"Vor Stichtag – nicht gezählt",IF(AND(E289="Gebucht",A289&gt;TODAY()),"Gebucht in Zukunft – prüfen","OK")))))))</x:f>
      </x:c>
    </x:row>
    <x:row r="290" ht="22" customHeight="1">
      <x:c r="A290" s="93"/>
      <x:c r="B290" s="86"/>
      <x:c r="C290" s="86"/>
      <x:c r="D290" s="97"/>
      <x:c r="E290" s="86"/>
      <x:c r="F290" s="86"/>
      <x:c r="G290" s="86"/>
      <x:c r="H290" s="101" t="str">
        <x:f>IF(COUNTA(A290:E290)=0,"",IF(AND(I290="OK",E290="Gebucht"),IF(OR(C290="Zahlung",C290="Korrektur -"),-D290,D290),0))</x:f>
      </x:c>
      <x:c r="I290" s="90" t="str">
        <x:f>IF(COUNTA(A290:E290)=0,"",IF(OR(A290="",B290="",C290="",D290="",E290=""),"Angaben ergänzen",IF(D290&lt;=0,"Betrag &gt; 0 eingeben",IF(COUNTIFS(Forderungen!$A$9:$A$108,B290,Forderungen!$B$9:$B$108,"&lt;&gt;")=0,"ID ohne Forderung",IF(IFERROR(INDEX(Forderungen!$I$9:$I$108,MATCH(B290,Forderungen!$A$9:$A$108,0)),0)=0,"Stichtag fehlt",IF(A290&lt;IFERROR(INDEX(Forderungen!$I$9:$I$108,MATCH(B290,Forderungen!$A$9:$A$108,0)),0),"Vor Stichtag – nicht gezählt",IF(AND(E290="Gebucht",A290&gt;TODAY()),"Gebucht in Zukunft – prüfen","OK")))))))</x:f>
      </x:c>
    </x:row>
    <x:row r="291" ht="22" customHeight="1">
      <x:c r="A291" s="93"/>
      <x:c r="B291" s="86"/>
      <x:c r="C291" s="86"/>
      <x:c r="D291" s="97"/>
      <x:c r="E291" s="86"/>
      <x:c r="F291" s="86"/>
      <x:c r="G291" s="86"/>
      <x:c r="H291" s="101" t="str">
        <x:f>IF(COUNTA(A291:E291)=0,"",IF(AND(I291="OK",E291="Gebucht"),IF(OR(C291="Zahlung",C291="Korrektur -"),-D291,D291),0))</x:f>
      </x:c>
      <x:c r="I291" s="90" t="str">
        <x:f>IF(COUNTA(A291:E291)=0,"",IF(OR(A291="",B291="",C291="",D291="",E291=""),"Angaben ergänzen",IF(D291&lt;=0,"Betrag &gt; 0 eingeben",IF(COUNTIFS(Forderungen!$A$9:$A$108,B291,Forderungen!$B$9:$B$108,"&lt;&gt;")=0,"ID ohne Forderung",IF(IFERROR(INDEX(Forderungen!$I$9:$I$108,MATCH(B291,Forderungen!$A$9:$A$108,0)),0)=0,"Stichtag fehlt",IF(A291&lt;IFERROR(INDEX(Forderungen!$I$9:$I$108,MATCH(B291,Forderungen!$A$9:$A$108,0)),0),"Vor Stichtag – nicht gezählt",IF(AND(E291="Gebucht",A291&gt;TODAY()),"Gebucht in Zukunft – prüfen","OK")))))))</x:f>
      </x:c>
    </x:row>
    <x:row r="292" ht="22" customHeight="1">
      <x:c r="A292" s="93"/>
      <x:c r="B292" s="86"/>
      <x:c r="C292" s="86"/>
      <x:c r="D292" s="97"/>
      <x:c r="E292" s="86"/>
      <x:c r="F292" s="86"/>
      <x:c r="G292" s="86"/>
      <x:c r="H292" s="101" t="str">
        <x:f>IF(COUNTA(A292:E292)=0,"",IF(AND(I292="OK",E292="Gebucht"),IF(OR(C292="Zahlung",C292="Korrektur -"),-D292,D292),0))</x:f>
      </x:c>
      <x:c r="I292" s="90" t="str">
        <x:f>IF(COUNTA(A292:E292)=0,"",IF(OR(A292="",B292="",C292="",D292="",E292=""),"Angaben ergänzen",IF(D292&lt;=0,"Betrag &gt; 0 eingeben",IF(COUNTIFS(Forderungen!$A$9:$A$108,B292,Forderungen!$B$9:$B$108,"&lt;&gt;")=0,"ID ohne Forderung",IF(IFERROR(INDEX(Forderungen!$I$9:$I$108,MATCH(B292,Forderungen!$A$9:$A$108,0)),0)=0,"Stichtag fehlt",IF(A292&lt;IFERROR(INDEX(Forderungen!$I$9:$I$108,MATCH(B292,Forderungen!$A$9:$A$108,0)),0),"Vor Stichtag – nicht gezählt",IF(AND(E292="Gebucht",A292&gt;TODAY()),"Gebucht in Zukunft – prüfen","OK")))))))</x:f>
      </x:c>
    </x:row>
    <x:row r="293" ht="22" customHeight="1">
      <x:c r="A293" s="93"/>
      <x:c r="B293" s="86"/>
      <x:c r="C293" s="86"/>
      <x:c r="D293" s="97"/>
      <x:c r="E293" s="86"/>
      <x:c r="F293" s="86"/>
      <x:c r="G293" s="86"/>
      <x:c r="H293" s="101" t="str">
        <x:f>IF(COUNTA(A293:E293)=0,"",IF(AND(I293="OK",E293="Gebucht"),IF(OR(C293="Zahlung",C293="Korrektur -"),-D293,D293),0))</x:f>
      </x:c>
      <x:c r="I293" s="90" t="str">
        <x:f>IF(COUNTA(A293:E293)=0,"",IF(OR(A293="",B293="",C293="",D293="",E293=""),"Angaben ergänzen",IF(D293&lt;=0,"Betrag &gt; 0 eingeben",IF(COUNTIFS(Forderungen!$A$9:$A$108,B293,Forderungen!$B$9:$B$108,"&lt;&gt;")=0,"ID ohne Forderung",IF(IFERROR(INDEX(Forderungen!$I$9:$I$108,MATCH(B293,Forderungen!$A$9:$A$108,0)),0)=0,"Stichtag fehlt",IF(A293&lt;IFERROR(INDEX(Forderungen!$I$9:$I$108,MATCH(B293,Forderungen!$A$9:$A$108,0)),0),"Vor Stichtag – nicht gezählt",IF(AND(E293="Gebucht",A293&gt;TODAY()),"Gebucht in Zukunft – prüfen","OK")))))))</x:f>
      </x:c>
    </x:row>
    <x:row r="294" ht="22" customHeight="1">
      <x:c r="A294" s="93"/>
      <x:c r="B294" s="86"/>
      <x:c r="C294" s="86"/>
      <x:c r="D294" s="97"/>
      <x:c r="E294" s="86"/>
      <x:c r="F294" s="86"/>
      <x:c r="G294" s="86"/>
      <x:c r="H294" s="101" t="str">
        <x:f>IF(COUNTA(A294:E294)=0,"",IF(AND(I294="OK",E294="Gebucht"),IF(OR(C294="Zahlung",C294="Korrektur -"),-D294,D294),0))</x:f>
      </x:c>
      <x:c r="I294" s="90" t="str">
        <x:f>IF(COUNTA(A294:E294)=0,"",IF(OR(A294="",B294="",C294="",D294="",E294=""),"Angaben ergänzen",IF(D294&lt;=0,"Betrag &gt; 0 eingeben",IF(COUNTIFS(Forderungen!$A$9:$A$108,B294,Forderungen!$B$9:$B$108,"&lt;&gt;")=0,"ID ohne Forderung",IF(IFERROR(INDEX(Forderungen!$I$9:$I$108,MATCH(B294,Forderungen!$A$9:$A$108,0)),0)=0,"Stichtag fehlt",IF(A294&lt;IFERROR(INDEX(Forderungen!$I$9:$I$108,MATCH(B294,Forderungen!$A$9:$A$108,0)),0),"Vor Stichtag – nicht gezählt",IF(AND(E294="Gebucht",A294&gt;TODAY()),"Gebucht in Zukunft – prüfen","OK")))))))</x:f>
      </x:c>
    </x:row>
    <x:row r="295" ht="22" customHeight="1">
      <x:c r="A295" s="93"/>
      <x:c r="B295" s="86"/>
      <x:c r="C295" s="86"/>
      <x:c r="D295" s="97"/>
      <x:c r="E295" s="86"/>
      <x:c r="F295" s="86"/>
      <x:c r="G295" s="86"/>
      <x:c r="H295" s="101" t="str">
        <x:f>IF(COUNTA(A295:E295)=0,"",IF(AND(I295="OK",E295="Gebucht"),IF(OR(C295="Zahlung",C295="Korrektur -"),-D295,D295),0))</x:f>
      </x:c>
      <x:c r="I295" s="90" t="str">
        <x:f>IF(COUNTA(A295:E295)=0,"",IF(OR(A295="",B295="",C295="",D295="",E295=""),"Angaben ergänzen",IF(D295&lt;=0,"Betrag &gt; 0 eingeben",IF(COUNTIFS(Forderungen!$A$9:$A$108,B295,Forderungen!$B$9:$B$108,"&lt;&gt;")=0,"ID ohne Forderung",IF(IFERROR(INDEX(Forderungen!$I$9:$I$108,MATCH(B295,Forderungen!$A$9:$A$108,0)),0)=0,"Stichtag fehlt",IF(A295&lt;IFERROR(INDEX(Forderungen!$I$9:$I$108,MATCH(B295,Forderungen!$A$9:$A$108,0)),0),"Vor Stichtag – nicht gezählt",IF(AND(E295="Gebucht",A295&gt;TODAY()),"Gebucht in Zukunft – prüfen","OK")))))))</x:f>
      </x:c>
    </x:row>
    <x:row r="296" ht="22" customHeight="1">
      <x:c r="A296" s="93"/>
      <x:c r="B296" s="86"/>
      <x:c r="C296" s="86"/>
      <x:c r="D296" s="97"/>
      <x:c r="E296" s="86"/>
      <x:c r="F296" s="86"/>
      <x:c r="G296" s="86"/>
      <x:c r="H296" s="101" t="str">
        <x:f>IF(COUNTA(A296:E296)=0,"",IF(AND(I296="OK",E296="Gebucht"),IF(OR(C296="Zahlung",C296="Korrektur -"),-D296,D296),0))</x:f>
      </x:c>
      <x:c r="I296" s="90" t="str">
        <x:f>IF(COUNTA(A296:E296)=0,"",IF(OR(A296="",B296="",C296="",D296="",E296=""),"Angaben ergänzen",IF(D296&lt;=0,"Betrag &gt; 0 eingeben",IF(COUNTIFS(Forderungen!$A$9:$A$108,B296,Forderungen!$B$9:$B$108,"&lt;&gt;")=0,"ID ohne Forderung",IF(IFERROR(INDEX(Forderungen!$I$9:$I$108,MATCH(B296,Forderungen!$A$9:$A$108,0)),0)=0,"Stichtag fehlt",IF(A296&lt;IFERROR(INDEX(Forderungen!$I$9:$I$108,MATCH(B296,Forderungen!$A$9:$A$108,0)),0),"Vor Stichtag – nicht gezählt",IF(AND(E296="Gebucht",A296&gt;TODAY()),"Gebucht in Zukunft – prüfen","OK")))))))</x:f>
      </x:c>
    </x:row>
    <x:row r="297" ht="22" customHeight="1">
      <x:c r="A297" s="93"/>
      <x:c r="B297" s="86"/>
      <x:c r="C297" s="86"/>
      <x:c r="D297" s="97"/>
      <x:c r="E297" s="86"/>
      <x:c r="F297" s="86"/>
      <x:c r="G297" s="86"/>
      <x:c r="H297" s="101" t="str">
        <x:f>IF(COUNTA(A297:E297)=0,"",IF(AND(I297="OK",E297="Gebucht"),IF(OR(C297="Zahlung",C297="Korrektur -"),-D297,D297),0))</x:f>
      </x:c>
      <x:c r="I297" s="90" t="str">
        <x:f>IF(COUNTA(A297:E297)=0,"",IF(OR(A297="",B297="",C297="",D297="",E297=""),"Angaben ergänzen",IF(D297&lt;=0,"Betrag &gt; 0 eingeben",IF(COUNTIFS(Forderungen!$A$9:$A$108,B297,Forderungen!$B$9:$B$108,"&lt;&gt;")=0,"ID ohne Forderung",IF(IFERROR(INDEX(Forderungen!$I$9:$I$108,MATCH(B297,Forderungen!$A$9:$A$108,0)),0)=0,"Stichtag fehlt",IF(A297&lt;IFERROR(INDEX(Forderungen!$I$9:$I$108,MATCH(B297,Forderungen!$A$9:$A$108,0)),0),"Vor Stichtag – nicht gezählt",IF(AND(E297="Gebucht",A297&gt;TODAY()),"Gebucht in Zukunft – prüfen","OK")))))))</x:f>
      </x:c>
    </x:row>
    <x:row r="298" ht="22" customHeight="1">
      <x:c r="A298" s="93"/>
      <x:c r="B298" s="86"/>
      <x:c r="C298" s="86"/>
      <x:c r="D298" s="97"/>
      <x:c r="E298" s="86"/>
      <x:c r="F298" s="86"/>
      <x:c r="G298" s="86"/>
      <x:c r="H298" s="101" t="str">
        <x:f>IF(COUNTA(A298:E298)=0,"",IF(AND(I298="OK",E298="Gebucht"),IF(OR(C298="Zahlung",C298="Korrektur -"),-D298,D298),0))</x:f>
      </x:c>
      <x:c r="I298" s="90" t="str">
        <x:f>IF(COUNTA(A298:E298)=0,"",IF(OR(A298="",B298="",C298="",D298="",E298=""),"Angaben ergänzen",IF(D298&lt;=0,"Betrag &gt; 0 eingeben",IF(COUNTIFS(Forderungen!$A$9:$A$108,B298,Forderungen!$B$9:$B$108,"&lt;&gt;")=0,"ID ohne Forderung",IF(IFERROR(INDEX(Forderungen!$I$9:$I$108,MATCH(B298,Forderungen!$A$9:$A$108,0)),0)=0,"Stichtag fehlt",IF(A298&lt;IFERROR(INDEX(Forderungen!$I$9:$I$108,MATCH(B298,Forderungen!$A$9:$A$108,0)),0),"Vor Stichtag – nicht gezählt",IF(AND(E298="Gebucht",A298&gt;TODAY()),"Gebucht in Zukunft – prüfen","OK")))))))</x:f>
      </x:c>
    </x:row>
    <x:row r="299" ht="22" customHeight="1">
      <x:c r="A299" s="93"/>
      <x:c r="B299" s="86"/>
      <x:c r="C299" s="86"/>
      <x:c r="D299" s="97"/>
      <x:c r="E299" s="86"/>
      <x:c r="F299" s="86"/>
      <x:c r="G299" s="86"/>
      <x:c r="H299" s="101" t="str">
        <x:f>IF(COUNTA(A299:E299)=0,"",IF(AND(I299="OK",E299="Gebucht"),IF(OR(C299="Zahlung",C299="Korrektur -"),-D299,D299),0))</x:f>
      </x:c>
      <x:c r="I299" s="90" t="str">
        <x:f>IF(COUNTA(A299:E299)=0,"",IF(OR(A299="",B299="",C299="",D299="",E299=""),"Angaben ergänzen",IF(D299&lt;=0,"Betrag &gt; 0 eingeben",IF(COUNTIFS(Forderungen!$A$9:$A$108,B299,Forderungen!$B$9:$B$108,"&lt;&gt;")=0,"ID ohne Forderung",IF(IFERROR(INDEX(Forderungen!$I$9:$I$108,MATCH(B299,Forderungen!$A$9:$A$108,0)),0)=0,"Stichtag fehlt",IF(A299&lt;IFERROR(INDEX(Forderungen!$I$9:$I$108,MATCH(B299,Forderungen!$A$9:$A$108,0)),0),"Vor Stichtag – nicht gezählt",IF(AND(E299="Gebucht",A299&gt;TODAY()),"Gebucht in Zukunft – prüfen","OK")))))))</x:f>
      </x:c>
    </x:row>
    <x:row r="300" ht="22" customHeight="1">
      <x:c r="A300" s="93"/>
      <x:c r="B300" s="86"/>
      <x:c r="C300" s="86"/>
      <x:c r="D300" s="97"/>
      <x:c r="E300" s="86"/>
      <x:c r="F300" s="86"/>
      <x:c r="G300" s="86"/>
      <x:c r="H300" s="101" t="str">
        <x:f>IF(COUNTA(A300:E300)=0,"",IF(AND(I300="OK",E300="Gebucht"),IF(OR(C300="Zahlung",C300="Korrektur -"),-D300,D300),0))</x:f>
      </x:c>
      <x:c r="I300" s="90" t="str">
        <x:f>IF(COUNTA(A300:E300)=0,"",IF(OR(A300="",B300="",C300="",D300="",E300=""),"Angaben ergänzen",IF(D300&lt;=0,"Betrag &gt; 0 eingeben",IF(COUNTIFS(Forderungen!$A$9:$A$108,B300,Forderungen!$B$9:$B$108,"&lt;&gt;")=0,"ID ohne Forderung",IF(IFERROR(INDEX(Forderungen!$I$9:$I$108,MATCH(B300,Forderungen!$A$9:$A$108,0)),0)=0,"Stichtag fehlt",IF(A300&lt;IFERROR(INDEX(Forderungen!$I$9:$I$108,MATCH(B300,Forderungen!$A$9:$A$108,0)),0),"Vor Stichtag – nicht gezählt",IF(AND(E300="Gebucht",A300&gt;TODAY()),"Gebucht in Zukunft – prüfen","OK")))))))</x:f>
      </x:c>
    </x:row>
    <x:row r="301" ht="22" customHeight="1">
      <x:c r="A301" s="93"/>
      <x:c r="B301" s="86"/>
      <x:c r="C301" s="86"/>
      <x:c r="D301" s="97"/>
      <x:c r="E301" s="86"/>
      <x:c r="F301" s="86"/>
      <x:c r="G301" s="86"/>
      <x:c r="H301" s="101" t="str">
        <x:f>IF(COUNTA(A301:E301)=0,"",IF(AND(I301="OK",E301="Gebucht"),IF(OR(C301="Zahlung",C301="Korrektur -"),-D301,D301),0))</x:f>
      </x:c>
      <x:c r="I301" s="90" t="str">
        <x:f>IF(COUNTA(A301:E301)=0,"",IF(OR(A301="",B301="",C301="",D301="",E301=""),"Angaben ergänzen",IF(D301&lt;=0,"Betrag &gt; 0 eingeben",IF(COUNTIFS(Forderungen!$A$9:$A$108,B301,Forderungen!$B$9:$B$108,"&lt;&gt;")=0,"ID ohne Forderung",IF(IFERROR(INDEX(Forderungen!$I$9:$I$108,MATCH(B301,Forderungen!$A$9:$A$108,0)),0)=0,"Stichtag fehlt",IF(A301&lt;IFERROR(INDEX(Forderungen!$I$9:$I$108,MATCH(B301,Forderungen!$A$9:$A$108,0)),0),"Vor Stichtag – nicht gezählt",IF(AND(E301="Gebucht",A301&gt;TODAY()),"Gebucht in Zukunft – prüfen","OK")))))))</x:f>
      </x:c>
    </x:row>
    <x:row r="302" ht="22" customHeight="1">
      <x:c r="A302" s="93"/>
      <x:c r="B302" s="86"/>
      <x:c r="C302" s="86"/>
      <x:c r="D302" s="97"/>
      <x:c r="E302" s="86"/>
      <x:c r="F302" s="86"/>
      <x:c r="G302" s="86"/>
      <x:c r="H302" s="101" t="str">
        <x:f>IF(COUNTA(A302:E302)=0,"",IF(AND(I302="OK",E302="Gebucht"),IF(OR(C302="Zahlung",C302="Korrektur -"),-D302,D302),0))</x:f>
      </x:c>
      <x:c r="I302" s="90" t="str">
        <x:f>IF(COUNTA(A302:E302)=0,"",IF(OR(A302="",B302="",C302="",D302="",E302=""),"Angaben ergänzen",IF(D302&lt;=0,"Betrag &gt; 0 eingeben",IF(COUNTIFS(Forderungen!$A$9:$A$108,B302,Forderungen!$B$9:$B$108,"&lt;&gt;")=0,"ID ohne Forderung",IF(IFERROR(INDEX(Forderungen!$I$9:$I$108,MATCH(B302,Forderungen!$A$9:$A$108,0)),0)=0,"Stichtag fehlt",IF(A302&lt;IFERROR(INDEX(Forderungen!$I$9:$I$108,MATCH(B302,Forderungen!$A$9:$A$108,0)),0),"Vor Stichtag – nicht gezählt",IF(AND(E302="Gebucht",A302&gt;TODAY()),"Gebucht in Zukunft – prüfen","OK")))))))</x:f>
      </x:c>
    </x:row>
    <x:row r="303" ht="22" customHeight="1">
      <x:c r="A303" s="93"/>
      <x:c r="B303" s="86"/>
      <x:c r="C303" s="86"/>
      <x:c r="D303" s="97"/>
      <x:c r="E303" s="86"/>
      <x:c r="F303" s="86"/>
      <x:c r="G303" s="86"/>
      <x:c r="H303" s="101" t="str">
        <x:f>IF(COUNTA(A303:E303)=0,"",IF(AND(I303="OK",E303="Gebucht"),IF(OR(C303="Zahlung",C303="Korrektur -"),-D303,D303),0))</x:f>
      </x:c>
      <x:c r="I303" s="90" t="str">
        <x:f>IF(COUNTA(A303:E303)=0,"",IF(OR(A303="",B303="",C303="",D303="",E303=""),"Angaben ergänzen",IF(D303&lt;=0,"Betrag &gt; 0 eingeben",IF(COUNTIFS(Forderungen!$A$9:$A$108,B303,Forderungen!$B$9:$B$108,"&lt;&gt;")=0,"ID ohne Forderung",IF(IFERROR(INDEX(Forderungen!$I$9:$I$108,MATCH(B303,Forderungen!$A$9:$A$108,0)),0)=0,"Stichtag fehlt",IF(A303&lt;IFERROR(INDEX(Forderungen!$I$9:$I$108,MATCH(B303,Forderungen!$A$9:$A$108,0)),0),"Vor Stichtag – nicht gezählt",IF(AND(E303="Gebucht",A303&gt;TODAY()),"Gebucht in Zukunft – prüfen","OK")))))))</x:f>
      </x:c>
    </x:row>
    <x:row r="304" ht="22" customHeight="1">
      <x:c r="A304" s="93"/>
      <x:c r="B304" s="86"/>
      <x:c r="C304" s="86"/>
      <x:c r="D304" s="97"/>
      <x:c r="E304" s="86"/>
      <x:c r="F304" s="86"/>
      <x:c r="G304" s="86"/>
      <x:c r="H304" s="101" t="str">
        <x:f>IF(COUNTA(A304:E304)=0,"",IF(AND(I304="OK",E304="Gebucht"),IF(OR(C304="Zahlung",C304="Korrektur -"),-D304,D304),0))</x:f>
      </x:c>
      <x:c r="I304" s="90" t="str">
        <x:f>IF(COUNTA(A304:E304)=0,"",IF(OR(A304="",B304="",C304="",D304="",E304=""),"Angaben ergänzen",IF(D304&lt;=0,"Betrag &gt; 0 eingeben",IF(COUNTIFS(Forderungen!$A$9:$A$108,B304,Forderungen!$B$9:$B$108,"&lt;&gt;")=0,"ID ohne Forderung",IF(IFERROR(INDEX(Forderungen!$I$9:$I$108,MATCH(B304,Forderungen!$A$9:$A$108,0)),0)=0,"Stichtag fehlt",IF(A304&lt;IFERROR(INDEX(Forderungen!$I$9:$I$108,MATCH(B304,Forderungen!$A$9:$A$108,0)),0),"Vor Stichtag – nicht gezählt",IF(AND(E304="Gebucht",A304&gt;TODAY()),"Gebucht in Zukunft – prüfen","OK")))))))</x:f>
      </x:c>
    </x:row>
    <x:row r="305" ht="22" customHeight="1">
      <x:c r="A305" s="93"/>
      <x:c r="B305" s="86"/>
      <x:c r="C305" s="86"/>
      <x:c r="D305" s="97"/>
      <x:c r="E305" s="86"/>
      <x:c r="F305" s="86"/>
      <x:c r="G305" s="86"/>
      <x:c r="H305" s="101" t="str">
        <x:f>IF(COUNTA(A305:E305)=0,"",IF(AND(I305="OK",E305="Gebucht"),IF(OR(C305="Zahlung",C305="Korrektur -"),-D305,D305),0))</x:f>
      </x:c>
      <x:c r="I305" s="90" t="str">
        <x:f>IF(COUNTA(A305:E305)=0,"",IF(OR(A305="",B305="",C305="",D305="",E305=""),"Angaben ergänzen",IF(D305&lt;=0,"Betrag &gt; 0 eingeben",IF(COUNTIFS(Forderungen!$A$9:$A$108,B305,Forderungen!$B$9:$B$108,"&lt;&gt;")=0,"ID ohne Forderung",IF(IFERROR(INDEX(Forderungen!$I$9:$I$108,MATCH(B305,Forderungen!$A$9:$A$108,0)),0)=0,"Stichtag fehlt",IF(A305&lt;IFERROR(INDEX(Forderungen!$I$9:$I$108,MATCH(B305,Forderungen!$A$9:$A$108,0)),0),"Vor Stichtag – nicht gezählt",IF(AND(E305="Gebucht",A305&gt;TODAY()),"Gebucht in Zukunft – prüfen","OK")))))))</x:f>
      </x:c>
    </x:row>
    <x:row r="306" ht="22" customHeight="1">
      <x:c r="A306" s="93"/>
      <x:c r="B306" s="86"/>
      <x:c r="C306" s="86"/>
      <x:c r="D306" s="97"/>
      <x:c r="E306" s="86"/>
      <x:c r="F306" s="86"/>
      <x:c r="G306" s="86"/>
      <x:c r="H306" s="101" t="str">
        <x:f>IF(COUNTA(A306:E306)=0,"",IF(AND(I306="OK",E306="Gebucht"),IF(OR(C306="Zahlung",C306="Korrektur -"),-D306,D306),0))</x:f>
      </x:c>
      <x:c r="I306" s="90" t="str">
        <x:f>IF(COUNTA(A306:E306)=0,"",IF(OR(A306="",B306="",C306="",D306="",E306=""),"Angaben ergänzen",IF(D306&lt;=0,"Betrag &gt; 0 eingeben",IF(COUNTIFS(Forderungen!$A$9:$A$108,B306,Forderungen!$B$9:$B$108,"&lt;&gt;")=0,"ID ohne Forderung",IF(IFERROR(INDEX(Forderungen!$I$9:$I$108,MATCH(B306,Forderungen!$A$9:$A$108,0)),0)=0,"Stichtag fehlt",IF(A306&lt;IFERROR(INDEX(Forderungen!$I$9:$I$108,MATCH(B306,Forderungen!$A$9:$A$108,0)),0),"Vor Stichtag – nicht gezählt",IF(AND(E306="Gebucht",A306&gt;TODAY()),"Gebucht in Zukunft – prüfen","OK")))))))</x:f>
      </x:c>
    </x:row>
    <x:row r="307" ht="22" customHeight="1">
      <x:c r="A307" s="93"/>
      <x:c r="B307" s="86"/>
      <x:c r="C307" s="86"/>
      <x:c r="D307" s="97"/>
      <x:c r="E307" s="86"/>
      <x:c r="F307" s="86"/>
      <x:c r="G307" s="86"/>
      <x:c r="H307" s="101" t="str">
        <x:f>IF(COUNTA(A307:E307)=0,"",IF(AND(I307="OK",E307="Gebucht"),IF(OR(C307="Zahlung",C307="Korrektur -"),-D307,D307),0))</x:f>
      </x:c>
      <x:c r="I307" s="90" t="str">
        <x:f>IF(COUNTA(A307:E307)=0,"",IF(OR(A307="",B307="",C307="",D307="",E307=""),"Angaben ergänzen",IF(D307&lt;=0,"Betrag &gt; 0 eingeben",IF(COUNTIFS(Forderungen!$A$9:$A$108,B307,Forderungen!$B$9:$B$108,"&lt;&gt;")=0,"ID ohne Forderung",IF(IFERROR(INDEX(Forderungen!$I$9:$I$108,MATCH(B307,Forderungen!$A$9:$A$108,0)),0)=0,"Stichtag fehlt",IF(A307&lt;IFERROR(INDEX(Forderungen!$I$9:$I$108,MATCH(B307,Forderungen!$A$9:$A$108,0)),0),"Vor Stichtag – nicht gezählt",IF(AND(E307="Gebucht",A307&gt;TODAY()),"Gebucht in Zukunft – prüfen","OK")))))))</x:f>
      </x:c>
    </x:row>
    <x:row r="308" ht="22" customHeight="1">
      <x:c r="A308" s="93"/>
      <x:c r="B308" s="86"/>
      <x:c r="C308" s="86"/>
      <x:c r="D308" s="97"/>
      <x:c r="E308" s="86"/>
      <x:c r="F308" s="86"/>
      <x:c r="G308" s="86"/>
      <x:c r="H308" s="101" t="str">
        <x:f>IF(COUNTA(A308:E308)=0,"",IF(AND(I308="OK",E308="Gebucht"),IF(OR(C308="Zahlung",C308="Korrektur -"),-D308,D308),0))</x:f>
      </x:c>
      <x:c r="I308" s="90" t="str">
        <x:f>IF(COUNTA(A308:E308)=0,"",IF(OR(A308="",B308="",C308="",D308="",E308=""),"Angaben ergänzen",IF(D308&lt;=0,"Betrag &gt; 0 eingeben",IF(COUNTIFS(Forderungen!$A$9:$A$108,B308,Forderungen!$B$9:$B$108,"&lt;&gt;")=0,"ID ohne Forderung",IF(IFERROR(INDEX(Forderungen!$I$9:$I$108,MATCH(B308,Forderungen!$A$9:$A$108,0)),0)=0,"Stichtag fehlt",IF(A308&lt;IFERROR(INDEX(Forderungen!$I$9:$I$108,MATCH(B308,Forderungen!$A$9:$A$108,0)),0),"Vor Stichtag – nicht gezählt",IF(AND(E308="Gebucht",A308&gt;TODAY()),"Gebucht in Zukunft – prüfen","OK")))))))</x:f>
      </x:c>
    </x:row>
  </x:sheetData>
  <x:mergeCells>
    <x:mergeCell ref="A1:I2"/>
    <x:mergeCell ref="A3:I3"/>
    <x:mergeCell ref="A5:G5"/>
    <x:mergeCell ref="H5:I5"/>
    <x:mergeCell ref="A6:I6"/>
  </x:mergeCells>
  <x:conditionalFormatting sqref="I9:I308">
    <x:cfRule type="expression" dxfId="3" priority="1">
      <x:formula>AND($I9&lt;&gt;"",$I9&lt;&gt;"OK")</x:formula>
    </x:cfRule>
  </x:conditionalFormatting>
  <x:conditionalFormatting sqref="H9:H308">
    <x:cfRule type="expression" dxfId="4" priority="2">
      <x:formula>$H9&lt;0</x:formula>
    </x:cfRule>
  </x:conditionalFormatting>
  <x:dataValidations count="3">
    <x:dataValidation type="list" sqref="B9:B308">
      <x:formula1>Forderungen!$A$9:$A$108</x:formula1>
    </x:dataValidation>
    <x:dataValidation type="list" sqref="C9:C308">
      <x:formula1>"Zahlung,Zinsen,Gebühren,Sonstige Erhöhung,Korrektur +,Korrektur -"</x:formula1>
    </x:dataValidation>
    <x:dataValidation type="list" sqref="E9:E308">
      <x:formula1>"Gebucht,Geplant"</x:formula1>
    </x:dataValidation>
  </x:dataValidations>
  <x:pageMargins left="0.7" right="0.7" top="0.75" bottom="0.75" header="0.3" footer="0.3"/>
  <x:tableParts count="1">
    <x:tablePart xmlns:r="http://schemas.openxmlformats.org/officeDocument/2006/relationships" r:id="Rd80b5b0e3a53409f"/>
  </x:tableParts>
</x:worksheet>
</file>

<file path=xl/worksheets/sheet4.xml><?xml version="1.0" encoding="utf-8"?>
<x:worksheet xmlns:x="http://schemas.openxmlformats.org/spreadsheetml/2006/main">
  <x:sheetFormatPr defaultRowHeight="15"/>
  <x:cols>
    <x:col min="1" max="1" width="37" hidden="0" customWidth="1"/>
    <x:col min="2" max="2" width="22" hidden="0" customWidth="1"/>
    <x:col min="3" max="3" width="30" hidden="0" customWidth="1"/>
    <x:col min="4" max="4" width="20" hidden="0" customWidth="1"/>
    <x:col min="5" max="5" width="20" hidden="0" customWidth="1"/>
    <x:col min="6" max="6" width="19" hidden="0" customWidth="1"/>
    <x:col min="7" max="7" width="19" hidden="0" customWidth="1"/>
    <x:col min="8" max="8" width="20" hidden="0" customWidth="1"/>
  </x:cols>
  <x:sheetData>
    <x:row r="1" ht="27" customHeight="1">
      <x:c r="A1" s="8" t="str">
        <x:v>MONATSBUDGET  /  FINANZIELLEN SPIELRAUM PRÜFEN</x:v>
      </x:c>
      <x:c r="B1" s="8" t="str">
        <x:v>MONATSBUDGET  /  FINANZIELLEN SPIELRAUM PRÜFEN</x:v>
      </x:c>
      <x:c r="C1" s="8" t="str">
        <x:v>MONATSBUDGET  /  FINANZIELLEN SPIELRAUM PRÜFEN</x:v>
      </x:c>
      <x:c r="D1" s="8" t="str">
        <x:v>MONATSBUDGET  /  FINANZIELLEN SPIELRAUM PRÜFEN</x:v>
      </x:c>
      <x:c r="E1" s="8" t="str">
        <x:v>MONATSBUDGET  /  FINANZIELLEN SPIELRAUM PRÜFEN</x:v>
      </x:c>
      <x:c r="F1" s="8" t="str">
        <x:v>MONATSBUDGET  /  FINANZIELLEN SPIELRAUM PRÜFEN</x:v>
      </x:c>
      <x:c r="G1" s="8" t="str">
        <x:v>MONATSBUDGET  /  FINANZIELLEN SPIELRAUM PRÜFEN</x:v>
      </x:c>
      <x:c r="H1" s="8" t="str">
        <x:v>MONATSBUDGET  /  FINANZIELLEN SPIELRAUM PRÜFEN</x:v>
      </x:c>
    </x:row>
    <x:row r="2" ht="27" customHeight="1">
      <x:c r="A2" s="8" t="str">
        <x:v>MONATSBUDGET  /  FINANZIELLEN SPIELRAUM PRÜFEN</x:v>
      </x:c>
      <x:c r="B2" s="8" t="str">
        <x:v>MONATSBUDGET  /  FINANZIELLEN SPIELRAUM PRÜFEN</x:v>
      </x:c>
      <x:c r="C2" s="8" t="str">
        <x:v>MONATSBUDGET  /  FINANZIELLEN SPIELRAUM PRÜFEN</x:v>
      </x:c>
      <x:c r="D2" s="8" t="str">
        <x:v>MONATSBUDGET  /  FINANZIELLEN SPIELRAUM PRÜFEN</x:v>
      </x:c>
      <x:c r="E2" s="8" t="str">
        <x:v>MONATSBUDGET  /  FINANZIELLEN SPIELRAUM PRÜFEN</x:v>
      </x:c>
      <x:c r="F2" s="8" t="str">
        <x:v>MONATSBUDGET  /  FINANZIELLEN SPIELRAUM PRÜFEN</x:v>
      </x:c>
      <x:c r="G2" s="8" t="str">
        <x:v>MONATSBUDGET  /  FINANZIELLEN SPIELRAUM PRÜFEN</x:v>
      </x:c>
      <x:c r="H2" s="8" t="str">
        <x:v>MONATSBUDGET  /  FINANZIELLEN SPIELRAUM PRÜFEN</x:v>
      </x:c>
    </x:row>
    <x:row r="3" ht="29" customHeight="1">
      <x:c r="A3" s="16" t="str">
        <x:v>Monatliche Nettobeträge eintragen. Das Budget ist eine Orientierung, keine Empfehlung zur Einstellung einzelner Zahlungen.</x:v>
      </x:c>
      <x:c r="B3" s="16" t="str">
        <x:v>Monatliche Nettobeträge eintragen. Das Budget ist eine Orientierung, keine Empfehlung zur Einstellung einzelner Zahlungen.</x:v>
      </x:c>
      <x:c r="C3" s="16" t="str">
        <x:v>Monatliche Nettobeträge eintragen. Das Budget ist eine Orientierung, keine Empfehlung zur Einstellung einzelner Zahlungen.</x:v>
      </x:c>
      <x:c r="D3" s="16" t="str">
        <x:v>Monatliche Nettobeträge eintragen. Das Budget ist eine Orientierung, keine Empfehlung zur Einstellung einzelner Zahlungen.</x:v>
      </x:c>
      <x:c r="E3" s="16" t="str">
        <x:v>Monatliche Nettobeträge eintragen. Das Budget ist eine Orientierung, keine Empfehlung zur Einstellung einzelner Zahlungen.</x:v>
      </x:c>
      <x:c r="F3" s="16" t="str">
        <x:v>Monatliche Nettobeträge eintragen. Das Budget ist eine Orientierung, keine Empfehlung zur Einstellung einzelner Zahlungen.</x:v>
      </x:c>
      <x:c r="G3" s="16" t="str">
        <x:v>Monatliche Nettobeträge eintragen. Das Budget ist eine Orientierung, keine Empfehlung zur Einstellung einzelner Zahlungen.</x:v>
      </x:c>
      <x:c r="H3" s="16" t="str">
        <x:v>Monatliche Nettobeträge eintragen. Das Budget ist eine Orientierung, keine Empfehlung zur Einstellung einzelner Zahlungen.</x:v>
      </x:c>
    </x:row>
    <x:row r="4" ht="12" customHeight="1">
      <x:c r="A4" s="2"/>
      <x:c r="B4" s="2"/>
      <x:c r="C4" s="2"/>
      <x:c r="D4" s="2"/>
      <x:c r="E4" s="2"/>
      <x:c r="F4" s="2"/>
      <x:c r="G4" s="2"/>
      <x:c r="H4" s="2"/>
    </x:row>
    <x:row r="5" ht="25" customHeight="1">
      <x:c r="A5" s="22" t="str">
        <x:v>EINNAHMEN  ·  DURCHSCHNITT PRO MONAT</x:v>
      </x:c>
      <x:c r="B5" s="22" t="str">
        <x:v>EINNAHMEN  ·  DURCHSCHNITT PRO MONAT</x:v>
      </x:c>
      <x:c r="C5" s="22" t="str">
        <x:v>EINNAHMEN  ·  DURCHSCHNITT PRO MONAT</x:v>
      </x:c>
      <x:c r="D5" s="22" t="str">
        <x:v>EINNAHMEN  ·  DURCHSCHNITT PRO MONAT</x:v>
      </x:c>
      <x:c r="E5" s="22" t="str">
        <x:v>EINNAHMEN  ·  DURCHSCHNITT PRO MONAT</x:v>
      </x:c>
      <x:c r="F5" s="22" t="str">
        <x:v>EINNAHMEN  ·  DURCHSCHNITT PRO MONAT</x:v>
      </x:c>
      <x:c r="G5" s="22" t="str">
        <x:v>EINNAHMEN  ·  DURCHSCHNITT PRO MONAT</x:v>
      </x:c>
      <x:c r="H5" s="22" t="str">
        <x:v>EINNAHMEN  ·  DURCHSCHNITT PRO MONAT</x:v>
      </x:c>
    </x:row>
    <x:row r="6">
      <x:c r="A6" s="2"/>
      <x:c r="B6" s="2"/>
      <x:c r="C6" s="2"/>
      <x:c r="D6" s="2"/>
      <x:c r="E6" s="2"/>
      <x:c r="F6" s="2"/>
      <x:c r="G6" s="2"/>
      <x:c r="H6" s="2"/>
    </x:row>
    <x:row r="7" ht="25" customHeight="1">
      <x:c r="A7" s="2" t="str">
        <x:v>Nettoeinkommen</x:v>
      </x:c>
      <x:c r="B7" s="110"/>
      <x:c r="C7" s="14" t="str">
        <x:v>Nach Steuern und Sozialabgaben.</x:v>
      </x:c>
      <x:c r="D7" s="14" t="str">
        <x:v>Nach Steuern und Sozialabgaben.</x:v>
      </x:c>
      <x:c r="E7" s="14" t="str">
        <x:v>Nach Steuern und Sozialabgaben.</x:v>
      </x:c>
      <x:c r="F7" s="14" t="str">
        <x:v>Nach Steuern und Sozialabgaben.</x:v>
      </x:c>
      <x:c r="G7" s="14" t="str">
        <x:v>Nach Steuern und Sozialabgaben.</x:v>
      </x:c>
      <x:c r="H7" s="14" t="str">
        <x:v>Nach Steuern und Sozialabgaben.</x:v>
      </x:c>
    </x:row>
    <x:row r="8" ht="25" customHeight="1">
      <x:c r="A8" s="2" t="str">
        <x:v>Weitere regelmäßige Einnahmen</x:v>
      </x:c>
      <x:c r="B8" s="110"/>
      <x:c r="C8" s="14" t="str">
        <x:v>Nur tatsächlich verfügbare Beträge.</x:v>
      </x:c>
      <x:c r="D8" s="14" t="str">
        <x:v>Nur tatsächlich verfügbare Beträge.</x:v>
      </x:c>
      <x:c r="E8" s="14" t="str">
        <x:v>Nur tatsächlich verfügbare Beträge.</x:v>
      </x:c>
      <x:c r="F8" s="14" t="str">
        <x:v>Nur tatsächlich verfügbare Beträge.</x:v>
      </x:c>
      <x:c r="G8" s="14" t="str">
        <x:v>Nur tatsächlich verfügbare Beträge.</x:v>
      </x:c>
      <x:c r="H8" s="14" t="str">
        <x:v>Nur tatsächlich verfügbare Beträge.</x:v>
      </x:c>
    </x:row>
    <x:row r="9" ht="25" customHeight="1">
      <x:c r="A9" s="2" t="str">
        <x:v>Sonstige monatliche Einnahmen</x:v>
      </x:c>
      <x:c r="B9" s="110"/>
      <x:c r="C9" s="14" t="str">
        <x:v>Keine ungesicherten Einmalbeträge einplanen.</x:v>
      </x:c>
      <x:c r="D9" s="14" t="str">
        <x:v>Keine ungesicherten Einmalbeträge einplanen.</x:v>
      </x:c>
      <x:c r="E9" s="14" t="str">
        <x:v>Keine ungesicherten Einmalbeträge einplanen.</x:v>
      </x:c>
      <x:c r="F9" s="14" t="str">
        <x:v>Keine ungesicherten Einmalbeträge einplanen.</x:v>
      </x:c>
      <x:c r="G9" s="14" t="str">
        <x:v>Keine ungesicherten Einmalbeträge einplanen.</x:v>
      </x:c>
      <x:c r="H9" s="14" t="str">
        <x:v>Keine ungesicherten Einmalbeträge einplanen.</x:v>
      </x:c>
    </x:row>
    <x:row r="10" ht="25" customHeight="1">
      <x:c r="A10" s="22" t="str">
        <x:v>AUSGABEN  ·  WOHNEN UND LEBEN ZUERST VOLLSTÄNDIG ERFASSEN</x:v>
      </x:c>
      <x:c r="B10" s="111" t="str">
        <x:v>AUSGABEN  ·  WOHNEN UND LEBEN ZUERST VOLLSTÄNDIG ERFASSEN</x:v>
      </x:c>
      <x:c r="C10" s="22" t="str">
        <x:v>AUSGABEN  ·  WOHNEN UND LEBEN ZUERST VOLLSTÄNDIG ERFASSEN</x:v>
      </x:c>
      <x:c r="D10" s="22" t="str">
        <x:v>AUSGABEN  ·  WOHNEN UND LEBEN ZUERST VOLLSTÄNDIG ERFASSEN</x:v>
      </x:c>
      <x:c r="E10" s="22" t="str">
        <x:v>AUSGABEN  ·  WOHNEN UND LEBEN ZUERST VOLLSTÄNDIG ERFASSEN</x:v>
      </x:c>
      <x:c r="F10" s="22" t="str">
        <x:v>AUSGABEN  ·  WOHNEN UND LEBEN ZUERST VOLLSTÄNDIG ERFASSEN</x:v>
      </x:c>
      <x:c r="G10" s="22" t="str">
        <x:v>AUSGABEN  ·  WOHNEN UND LEBEN ZUERST VOLLSTÄNDIG ERFASSEN</x:v>
      </x:c>
      <x:c r="H10" s="22" t="str">
        <x:v>AUSGABEN  ·  WOHNEN UND LEBEN ZUERST VOLLSTÄNDIG ERFASSEN</x:v>
      </x:c>
    </x:row>
    <x:row r="11">
      <x:c r="A11" s="2"/>
      <x:c r="B11" s="112"/>
      <x:c r="C11" s="2"/>
      <x:c r="D11" s="2"/>
      <x:c r="E11" s="2"/>
      <x:c r="F11" s="2"/>
      <x:c r="G11" s="2"/>
      <x:c r="H11" s="2"/>
    </x:row>
    <x:row r="12" ht="25" customHeight="1">
      <x:c r="A12" s="2" t="str">
        <x:v>Miete / Wohnen / Nebenkosten</x:v>
      </x:c>
      <x:c r="B12" s="110"/>
      <x:c r="C12" s="14" t="str">
        <x:v>Nebenkosten hier nur einmal erfassen.</x:v>
      </x:c>
      <x:c r="D12" s="14" t="str">
        <x:v>Nebenkosten hier nur einmal erfassen.</x:v>
      </x:c>
      <x:c r="E12" s="14" t="str">
        <x:v>Nebenkosten hier nur einmal erfassen.</x:v>
      </x:c>
      <x:c r="F12" s="14" t="str">
        <x:v>Nebenkosten hier nur einmal erfassen.</x:v>
      </x:c>
      <x:c r="G12" s="14" t="str">
        <x:v>Nebenkosten hier nur einmal erfassen.</x:v>
      </x:c>
      <x:c r="H12" s="14" t="str">
        <x:v>Nebenkosten hier nur einmal erfassen.</x:v>
      </x:c>
    </x:row>
    <x:row r="13" ht="25" customHeight="1">
      <x:c r="A13" s="2" t="str">
        <x:v>Strom / Heizung zusätzlich</x:v>
      </x:c>
      <x:c r="B13" s="110"/>
      <x:c r="C13" s="14" t="str">
        <x:v>Nur wenn nicht schon in der Wohnposition.</x:v>
      </x:c>
      <x:c r="D13" s="14" t="str">
        <x:v>Nur wenn nicht schon in der Wohnposition.</x:v>
      </x:c>
      <x:c r="E13" s="14" t="str">
        <x:v>Nur wenn nicht schon in der Wohnposition.</x:v>
      </x:c>
      <x:c r="F13" s="14" t="str">
        <x:v>Nur wenn nicht schon in der Wohnposition.</x:v>
      </x:c>
      <x:c r="G13" s="14" t="str">
        <x:v>Nur wenn nicht schon in der Wohnposition.</x:v>
      </x:c>
      <x:c r="H13" s="14" t="str">
        <x:v>Nur wenn nicht schon in der Wohnposition.</x:v>
      </x:c>
    </x:row>
    <x:row r="14" ht="25" customHeight="1">
      <x:c r="A14" s="2" t="str">
        <x:v>Lebensmittel / Haushalt</x:v>
      </x:c>
      <x:c r="B14" s="110"/>
      <x:c r="C14" s="14" t="str">
        <x:v>Realistische Ausgaben ansetzen.</x:v>
      </x:c>
      <x:c r="D14" s="14" t="str">
        <x:v>Realistische Ausgaben ansetzen.</x:v>
      </x:c>
      <x:c r="E14" s="14" t="str">
        <x:v>Realistische Ausgaben ansetzen.</x:v>
      </x:c>
      <x:c r="F14" s="14" t="str">
        <x:v>Realistische Ausgaben ansetzen.</x:v>
      </x:c>
      <x:c r="G14" s="14" t="str">
        <x:v>Realistische Ausgaben ansetzen.</x:v>
      </x:c>
      <x:c r="H14" s="14" t="str">
        <x:v>Realistische Ausgaben ansetzen.</x:v>
      </x:c>
    </x:row>
    <x:row r="15" ht="25" customHeight="1">
      <x:c r="A15" s="2" t="str">
        <x:v>Mobilität / Arbeitsweg</x:v>
      </x:c>
      <x:c r="B15" s="110"/>
      <x:c r="C15" s="14" t="str">
        <x:v>Notwendige Kosten berücksichtigen.</x:v>
      </x:c>
      <x:c r="D15" s="14" t="str">
        <x:v>Notwendige Kosten berücksichtigen.</x:v>
      </x:c>
      <x:c r="E15" s="14" t="str">
        <x:v>Notwendige Kosten berücksichtigen.</x:v>
      </x:c>
      <x:c r="F15" s="14" t="str">
        <x:v>Notwendige Kosten berücksichtigen.</x:v>
      </x:c>
      <x:c r="G15" s="14" t="str">
        <x:v>Notwendige Kosten berücksichtigen.</x:v>
      </x:c>
      <x:c r="H15" s="14" t="str">
        <x:v>Notwendige Kosten berücksichtigen.</x:v>
      </x:c>
    </x:row>
    <x:row r="16" ht="25" customHeight="1">
      <x:c r="A16" s="2" t="str">
        <x:v>Gesundheit / Absicherung</x:v>
      </x:c>
      <x:c r="B16" s="110"/>
      <x:c r="C16" s="14" t="str">
        <x:v>Notwendige Beiträge und Zuzahlungen.</x:v>
      </x:c>
      <x:c r="D16" s="14" t="str">
        <x:v>Notwendige Beiträge und Zuzahlungen.</x:v>
      </x:c>
      <x:c r="E16" s="14" t="str">
        <x:v>Notwendige Beiträge und Zuzahlungen.</x:v>
      </x:c>
      <x:c r="F16" s="14" t="str">
        <x:v>Notwendige Beiträge und Zuzahlungen.</x:v>
      </x:c>
      <x:c r="G16" s="14" t="str">
        <x:v>Notwendige Beiträge und Zuzahlungen.</x:v>
      </x:c>
      <x:c r="H16" s="14" t="str">
        <x:v>Notwendige Beiträge und Zuzahlungen.</x:v>
      </x:c>
    </x:row>
    <x:row r="17" ht="25" customHeight="1">
      <x:c r="A17" s="2" t="str">
        <x:v>Telefon / Internet</x:v>
      </x:c>
      <x:c r="B17" s="110"/>
      <x:c r="C17" s="14" t="str">
        <x:v>Laufende Vertragskosten.</x:v>
      </x:c>
      <x:c r="D17" s="14" t="str">
        <x:v>Laufende Vertragskosten.</x:v>
      </x:c>
      <x:c r="E17" s="14" t="str">
        <x:v>Laufende Vertragskosten.</x:v>
      </x:c>
      <x:c r="F17" s="14" t="str">
        <x:v>Laufende Vertragskosten.</x:v>
      </x:c>
      <x:c r="G17" s="14" t="str">
        <x:v>Laufende Vertragskosten.</x:v>
      </x:c>
      <x:c r="H17" s="14" t="str">
        <x:v>Laufende Vertragskosten.</x:v>
      </x:c>
    </x:row>
    <x:row r="18" ht="25" customHeight="1">
      <x:c r="A18" s="2" t="str">
        <x:v>Familie / Betreuung</x:v>
      </x:c>
      <x:c r="B18" s="110"/>
      <x:c r="C18" s="14" t="str">
        <x:v>Regelmäßige notwendige Ausgaben.</x:v>
      </x:c>
      <x:c r="D18" s="14" t="str">
        <x:v>Regelmäßige notwendige Ausgaben.</x:v>
      </x:c>
      <x:c r="E18" s="14" t="str">
        <x:v>Regelmäßige notwendige Ausgaben.</x:v>
      </x:c>
      <x:c r="F18" s="14" t="str">
        <x:v>Regelmäßige notwendige Ausgaben.</x:v>
      </x:c>
      <x:c r="G18" s="14" t="str">
        <x:v>Regelmäßige notwendige Ausgaben.</x:v>
      </x:c>
      <x:c r="H18" s="14" t="str">
        <x:v>Regelmäßige notwendige Ausgaben.</x:v>
      </x:c>
    </x:row>
    <x:row r="19" ht="25" customHeight="1">
      <x:c r="A19" s="2" t="str">
        <x:v>Weitere notwendige Ausgaben</x:v>
      </x:c>
      <x:c r="B19" s="110"/>
      <x:c r="C19" s="14" t="str">
        <x:v>Nicht bereits oben enthalten.</x:v>
      </x:c>
      <x:c r="D19" s="14" t="str">
        <x:v>Nicht bereits oben enthalten.</x:v>
      </x:c>
      <x:c r="E19" s="14" t="str">
        <x:v>Nicht bereits oben enthalten.</x:v>
      </x:c>
      <x:c r="F19" s="14" t="str">
        <x:v>Nicht bereits oben enthalten.</x:v>
      </x:c>
      <x:c r="G19" s="14" t="str">
        <x:v>Nicht bereits oben enthalten.</x:v>
      </x:c>
      <x:c r="H19" s="14" t="str">
        <x:v>Nicht bereits oben enthalten.</x:v>
      </x:c>
    </x:row>
    <x:row r="20" ht="25" customHeight="1">
      <x:c r="A20" s="2" t="str">
        <x:v>Sonstige laufende Ausgaben</x:v>
      </x:c>
      <x:c r="B20" s="110"/>
      <x:c r="C20" s="14" t="str">
        <x:v>Wiederkehrende Verpflichtungen.</x:v>
      </x:c>
      <x:c r="D20" s="14" t="str">
        <x:v>Wiederkehrende Verpflichtungen.</x:v>
      </x:c>
      <x:c r="E20" s="14" t="str">
        <x:v>Wiederkehrende Verpflichtungen.</x:v>
      </x:c>
      <x:c r="F20" s="14" t="str">
        <x:v>Wiederkehrende Verpflichtungen.</x:v>
      </x:c>
      <x:c r="G20" s="14" t="str">
        <x:v>Wiederkehrende Verpflichtungen.</x:v>
      </x:c>
      <x:c r="H20" s="14" t="str">
        <x:v>Wiederkehrende Verpflichtungen.</x:v>
      </x:c>
    </x:row>
    <x:row r="21" ht="25" customHeight="1">
      <x:c r="A21" s="2" t="str">
        <x:v>Sicherheitsreserve</x:v>
      </x:c>
      <x:c r="B21" s="110"/>
      <x:c r="C21" s="14" t="str">
        <x:v>Einen realistischen Puffer vorsehen.</x:v>
      </x:c>
      <x:c r="D21" s="14" t="str">
        <x:v>Einen realistischen Puffer vorsehen.</x:v>
      </x:c>
      <x:c r="E21" s="14" t="str">
        <x:v>Einen realistischen Puffer vorsehen.</x:v>
      </x:c>
      <x:c r="F21" s="14" t="str">
        <x:v>Einen realistischen Puffer vorsehen.</x:v>
      </x:c>
      <x:c r="G21" s="14" t="str">
        <x:v>Einen realistischen Puffer vorsehen.</x:v>
      </x:c>
      <x:c r="H21" s="14" t="str">
        <x:v>Einen realistischen Puffer vorsehen.</x:v>
      </x:c>
    </x:row>
    <x:row r="22">
      <x:c r="A22" s="2"/>
      <x:c r="B22" s="2"/>
      <x:c r="C22" s="2"/>
      <x:c r="D22" s="2"/>
      <x:c r="E22" s="2"/>
      <x:c r="F22" s="2"/>
      <x:c r="G22" s="2"/>
      <x:c r="H22" s="2"/>
    </x:row>
    <x:row r="23" ht="25" customHeight="1">
      <x:c r="A23" s="22" t="str">
        <x:v>ERGEBNIS  ·  AUTOMATISCH BERECHNET</x:v>
      </x:c>
      <x:c r="B23" s="22" t="str">
        <x:v>ERGEBNIS  ·  AUTOMATISCH BERECHNET</x:v>
      </x:c>
      <x:c r="C23" s="22" t="str">
        <x:v>ERGEBNIS  ·  AUTOMATISCH BERECHNET</x:v>
      </x:c>
      <x:c r="D23" s="22" t="str">
        <x:v>ERGEBNIS  ·  AUTOMATISCH BERECHNET</x:v>
      </x:c>
      <x:c r="E23" s="22" t="str">
        <x:v>ERGEBNIS  ·  AUTOMATISCH BERECHNET</x:v>
      </x:c>
      <x:c r="F23" s="22" t="str">
        <x:v>ERGEBNIS  ·  AUTOMATISCH BERECHNET</x:v>
      </x:c>
      <x:c r="G23" s="22" t="str">
        <x:v>ERGEBNIS  ·  AUTOMATISCH BERECHNET</x:v>
      </x:c>
      <x:c r="H23" s="22" t="str">
        <x:v>ERGEBNIS  ·  AUTOMATISCH BERECHNET</x:v>
      </x:c>
    </x:row>
    <x:row r="24">
      <x:c r="A24" s="2"/>
      <x:c r="B24" s="2"/>
      <x:c r="C24" s="2"/>
      <x:c r="D24" s="2"/>
      <x:c r="E24" s="2"/>
      <x:c r="F24" s="2"/>
      <x:c r="G24" s="2"/>
      <x:c r="H24" s="2"/>
    </x:row>
    <x:row r="25" ht="29" customHeight="1">
      <x:c r="A25" s="116" t="str">
        <x:v>Einnahmen gesamt</x:v>
      </x:c>
      <x:c r="B25" s="122" t="str">
        <x:f>IF(COUNT(B7:B21)=0,"",SUM(B7:B9))</x:f>
      </x:c>
      <x:c r="C25" s="16" t="str">
        <x:v>Der Betrag vor Schuldentilgung ist keine automatisch empfehlenswerte Rate: ungeplante Ausgaben, fehlende Belege und individuelle Pflichten können die Lage verändern.</x:v>
      </x:c>
      <x:c r="D25" s="16" t="str">
        <x:v>Der Betrag vor Schuldentilgung ist keine automatisch empfehlenswerte Rate: ungeplante Ausgaben, fehlende Belege und individuelle Pflichten können die Lage verändern.</x:v>
      </x:c>
      <x:c r="E25" s="16" t="str">
        <x:v>Der Betrag vor Schuldentilgung ist keine automatisch empfehlenswerte Rate: ungeplante Ausgaben, fehlende Belege und individuelle Pflichten können die Lage verändern.</x:v>
      </x:c>
      <x:c r="F25" s="16" t="str">
        <x:v>Der Betrag vor Schuldentilgung ist keine automatisch empfehlenswerte Rate: ungeplante Ausgaben, fehlende Belege und individuelle Pflichten können die Lage verändern.</x:v>
      </x:c>
      <x:c r="G25" s="16" t="str">
        <x:v>Der Betrag vor Schuldentilgung ist keine automatisch empfehlenswerte Rate: ungeplante Ausgaben, fehlende Belege und individuelle Pflichten können die Lage verändern.</x:v>
      </x:c>
      <x:c r="H25" s="16" t="str">
        <x:v>Der Betrag vor Schuldentilgung ist keine automatisch empfehlenswerte Rate: ungeplante Ausgaben, fehlende Belege und individuelle Pflichten können die Lage verändern.</x:v>
      </x:c>
    </x:row>
    <x:row r="26" ht="29" customHeight="1">
      <x:c r="A26" s="116" t="str">
        <x:v>Ausgaben + Reserve</x:v>
      </x:c>
      <x:c r="B26" s="122" t="str">
        <x:f>IF(COUNT(B7:B21)=0,"",SUM(B12:B21))</x:f>
      </x:c>
      <x:c r="C26" s="16" t="str">
        <x:v>Der Betrag vor Schuldentilgung ist keine automatisch empfehlenswerte Rate: ungeplante Ausgaben, fehlende Belege und individuelle Pflichten können die Lage verändern.</x:v>
      </x:c>
      <x:c r="D26" s="16" t="str">
        <x:v>Der Betrag vor Schuldentilgung ist keine automatisch empfehlenswerte Rate: ungeplante Ausgaben, fehlende Belege und individuelle Pflichten können die Lage verändern.</x:v>
      </x:c>
      <x:c r="E26" s="16" t="str">
        <x:v>Der Betrag vor Schuldentilgung ist keine automatisch empfehlenswerte Rate: ungeplante Ausgaben, fehlende Belege und individuelle Pflichten können die Lage verändern.</x:v>
      </x:c>
      <x:c r="F26" s="16" t="str">
        <x:v>Der Betrag vor Schuldentilgung ist keine automatisch empfehlenswerte Rate: ungeplante Ausgaben, fehlende Belege und individuelle Pflichten können die Lage verändern.</x:v>
      </x:c>
      <x:c r="G26" s="16" t="str">
        <x:v>Der Betrag vor Schuldentilgung ist keine automatisch empfehlenswerte Rate: ungeplante Ausgaben, fehlende Belege und individuelle Pflichten können die Lage verändern.</x:v>
      </x:c>
      <x:c r="H26" s="16" t="str">
        <x:v>Der Betrag vor Schuldentilgung ist keine automatisch empfehlenswerte Rate: ungeplante Ausgaben, fehlende Belege und individuelle Pflichten können die Lage verändern.</x:v>
      </x:c>
    </x:row>
    <x:row r="27" ht="29" customHeight="1">
      <x:c r="A27" s="26" t="str">
        <x:v>Verfügbar vor Schuldentilgung</x:v>
      </x:c>
      <x:c r="B27" s="123" t="str">
        <x:f>IF(B25="","",B25-B26)</x:f>
      </x:c>
      <x:c r="C27" s="16" t="str">
        <x:v>Der Betrag vor Schuldentilgung ist keine automatisch empfehlenswerte Rate: ungeplante Ausgaben, fehlende Belege und individuelle Pflichten können die Lage verändern.</x:v>
      </x:c>
      <x:c r="D27" s="16" t="str">
        <x:v>Der Betrag vor Schuldentilgung ist keine automatisch empfehlenswerte Rate: ungeplante Ausgaben, fehlende Belege und individuelle Pflichten können die Lage verändern.</x:v>
      </x:c>
      <x:c r="E27" s="16" t="str">
        <x:v>Der Betrag vor Schuldentilgung ist keine automatisch empfehlenswerte Rate: ungeplante Ausgaben, fehlende Belege und individuelle Pflichten können die Lage verändern.</x:v>
      </x:c>
      <x:c r="F27" s="16" t="str">
        <x:v>Der Betrag vor Schuldentilgung ist keine automatisch empfehlenswerte Rate: ungeplante Ausgaben, fehlende Belege und individuelle Pflichten können die Lage verändern.</x:v>
      </x:c>
      <x:c r="G27" s="16" t="str">
        <x:v>Der Betrag vor Schuldentilgung ist keine automatisch empfehlenswerte Rate: ungeplante Ausgaben, fehlende Belege und individuelle Pflichten können die Lage verändern.</x:v>
      </x:c>
      <x:c r="H27" s="16" t="str">
        <x:v>Der Betrag vor Schuldentilgung ist keine automatisch empfehlenswerte Rate: ungeplante Ausgaben, fehlende Belege und individuelle Pflichten können die Lage verändern.</x:v>
      </x:c>
    </x:row>
    <x:row r="28">
      <x:c r="A28" s="2"/>
      <x:c r="B28" s="112"/>
      <x:c r="C28" s="2"/>
      <x:c r="D28" s="2"/>
      <x:c r="E28" s="2"/>
      <x:c r="F28" s="2"/>
      <x:c r="G28" s="2"/>
      <x:c r="H28" s="2"/>
    </x:row>
    <x:row r="29" ht="29" customHeight="1">
      <x:c r="A29" s="116" t="str">
        <x:v>Erfasste Monatsraten</x:v>
      </x:c>
      <x:c r="B29" s="122" t="str">
        <x:f>IF(COUNT(B7:B21)=0,"",SUMIFS(Forderungen!$K$9:$K$108,Forderungen!$B$9:$B$108,"&lt;&gt;",Forderungen!$S$9:$S$108,"&gt;0"))</x:f>
      </x:c>
      <x:c r="C29" s="16" t="str">
        <x:v>Die Raten kommen aus dem Blatt „Forderungen“ und gelten nur für dort aktuell offene Positionen. Bitte selbst prüfen, ob alle Vereinbarungen erfasst sind.</x:v>
      </x:c>
      <x:c r="D29" s="16" t="str">
        <x:v>Die Raten kommen aus dem Blatt „Forderungen“ und gelten nur für dort aktuell offene Positionen. Bitte selbst prüfen, ob alle Vereinbarungen erfasst sind.</x:v>
      </x:c>
      <x:c r="E29" s="16" t="str">
        <x:v>Die Raten kommen aus dem Blatt „Forderungen“ und gelten nur für dort aktuell offene Positionen. Bitte selbst prüfen, ob alle Vereinbarungen erfasst sind.</x:v>
      </x:c>
      <x:c r="F29" s="16" t="str">
        <x:v>Die Raten kommen aus dem Blatt „Forderungen“ und gelten nur für dort aktuell offene Positionen. Bitte selbst prüfen, ob alle Vereinbarungen erfasst sind.</x:v>
      </x:c>
      <x:c r="G29" s="16" t="str">
        <x:v>Die Raten kommen aus dem Blatt „Forderungen“ und gelten nur für dort aktuell offene Positionen. Bitte selbst prüfen, ob alle Vereinbarungen erfasst sind.</x:v>
      </x:c>
      <x:c r="H29" s="16" t="str">
        <x:v>Die Raten kommen aus dem Blatt „Forderungen“ und gelten nur für dort aktuell offene Positionen. Bitte selbst prüfen, ob alle Vereinbarungen erfasst sind.</x:v>
      </x:c>
    </x:row>
    <x:row r="30" ht="29" customHeight="1">
      <x:c r="A30" s="26" t="str">
        <x:v>Rest nach erfassten Raten</x:v>
      </x:c>
      <x:c r="B30" s="123" t="str">
        <x:f>IF(B27="","",B27-B29)</x:f>
      </x:c>
      <x:c r="C30" s="16" t="str">
        <x:v>Die Raten kommen aus dem Blatt „Forderungen“ und gelten nur für dort aktuell offene Positionen. Bitte selbst prüfen, ob alle Vereinbarungen erfasst sind.</x:v>
      </x:c>
      <x:c r="D30" s="16" t="str">
        <x:v>Die Raten kommen aus dem Blatt „Forderungen“ und gelten nur für dort aktuell offene Positionen. Bitte selbst prüfen, ob alle Vereinbarungen erfasst sind.</x:v>
      </x:c>
      <x:c r="E30" s="16" t="str">
        <x:v>Die Raten kommen aus dem Blatt „Forderungen“ und gelten nur für dort aktuell offene Positionen. Bitte selbst prüfen, ob alle Vereinbarungen erfasst sind.</x:v>
      </x:c>
      <x:c r="F30" s="16" t="str">
        <x:v>Die Raten kommen aus dem Blatt „Forderungen“ und gelten nur für dort aktuell offene Positionen. Bitte selbst prüfen, ob alle Vereinbarungen erfasst sind.</x:v>
      </x:c>
      <x:c r="G30" s="16" t="str">
        <x:v>Die Raten kommen aus dem Blatt „Forderungen“ und gelten nur für dort aktuell offene Positionen. Bitte selbst prüfen, ob alle Vereinbarungen erfasst sind.</x:v>
      </x:c>
      <x:c r="H30" s="16" t="str">
        <x:v>Die Raten kommen aus dem Blatt „Forderungen“ und gelten nur für dort aktuell offene Positionen. Bitte selbst prüfen, ob alle Vereinbarungen erfasst sind.</x:v>
      </x:c>
    </x:row>
    <x:row r="31">
      <x:c r="A31" s="2"/>
      <x:c r="B31" s="2"/>
      <x:c r="C31" s="2"/>
      <x:c r="D31" s="2"/>
      <x:c r="E31" s="2"/>
      <x:c r="F31" s="2"/>
      <x:c r="G31" s="2"/>
      <x:c r="H31" s="2"/>
    </x:row>
    <x:row r="32" ht="29" customHeight="1">
      <x:c r="A32" s="26" t="str">
        <x:v>Einordnung</x:v>
      </x:c>
      <x:c r="B32" s="120" t="str">
        <x:f>IF(COUNT(B7:B21)=0,"Noch keine Eingaben",IF(B27&lt;0,"Monatliches Defizit",IF(B30&lt;0,"Raten übersteigen Spielraum","Rechnerisch gedeckt")))</x:f>
        <x:v>Noch keine Eingaben</x:v>
      </x:c>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ht="25" customHeight="1">
      <x:c r="A35" s="22" t="str">
        <x:v>BUDGET-CHECK  ·  HÄUFIGE FEHLER VERMEIDEN</x:v>
      </x:c>
      <x:c r="B35" s="22" t="str">
        <x:v>BUDGET-CHECK  ·  HÄUFIGE FEHLER VERMEIDEN</x:v>
      </x:c>
      <x:c r="C35" s="22" t="str">
        <x:v>BUDGET-CHECK  ·  HÄUFIGE FEHLER VERMEIDEN</x:v>
      </x:c>
      <x:c r="D35" s="22" t="str">
        <x:v>BUDGET-CHECK  ·  HÄUFIGE FEHLER VERMEIDEN</x:v>
      </x:c>
      <x:c r="E35" s="22" t="str">
        <x:v>BUDGET-CHECK  ·  HÄUFIGE FEHLER VERMEIDEN</x:v>
      </x:c>
      <x:c r="F35" s="22" t="str">
        <x:v>BUDGET-CHECK  ·  HÄUFIGE FEHLER VERMEIDEN</x:v>
      </x:c>
      <x:c r="G35" s="22" t="str">
        <x:v>BUDGET-CHECK  ·  HÄUFIGE FEHLER VERMEIDEN</x:v>
      </x:c>
      <x:c r="H35" s="22" t="str">
        <x:v>BUDGET-CHECK  ·  HÄUFIGE FEHLER VERMEIDEN</x:v>
      </x:c>
    </x:row>
    <x:row r="36">
      <x:c r="A36" s="2"/>
      <x:c r="B36" s="2"/>
      <x:c r="C36" s="2"/>
      <x:c r="D36" s="2"/>
      <x:c r="E36" s="2"/>
      <x:c r="F36" s="2"/>
      <x:c r="G36" s="2"/>
      <x:c r="H36" s="2"/>
    </x:row>
    <x:row r="37" ht="23" customHeight="1">
      <x:c r="A37" s="48" t="str">
        <x:v>Wohnung und Lebensunterhalt vollständig berücksichtigen; niemand sollte sich allein wegen einer Excel-Kennzahl existenzielle Ausgaben wegrechnen.</x:v>
      </x:c>
      <x:c r="B37" s="48" t="str">
        <x:v>Wohnung und Lebensunterhalt vollständig berücksichtigen; niemand sollte sich allein wegen einer Excel-Kennzahl existenzielle Ausgaben wegrechnen.</x:v>
      </x:c>
      <x:c r="C37" s="48" t="str">
        <x:v>Wohnung und Lebensunterhalt vollständig berücksichtigen; niemand sollte sich allein wegen einer Excel-Kennzahl existenzielle Ausgaben wegrechnen.</x:v>
      </x:c>
      <x:c r="D37" s="48" t="str">
        <x:v>Wohnung und Lebensunterhalt vollständig berücksichtigen; niemand sollte sich allein wegen einer Excel-Kennzahl existenzielle Ausgaben wegrechnen.</x:v>
      </x:c>
      <x:c r="E37" s="48" t="str">
        <x:v>Wohnung und Lebensunterhalt vollständig berücksichtigen; niemand sollte sich allein wegen einer Excel-Kennzahl existenzielle Ausgaben wegrechnen.</x:v>
      </x:c>
      <x:c r="F37" s="48" t="str">
        <x:v>Wohnung und Lebensunterhalt vollständig berücksichtigen; niemand sollte sich allein wegen einer Excel-Kennzahl existenzielle Ausgaben wegrechnen.</x:v>
      </x:c>
      <x:c r="G37" s="48" t="str">
        <x:v>Wohnung und Lebensunterhalt vollständig berücksichtigen; niemand sollte sich allein wegen einer Excel-Kennzahl existenzielle Ausgaben wegrechnen.</x:v>
      </x:c>
      <x:c r="H37" s="48" t="str">
        <x:v>Wohnung und Lebensunterhalt vollständig berücksichtigen; niemand sollte sich allein wegen einer Excel-Kennzahl existenzielle Ausgaben wegrechnen.</x:v>
      </x:c>
    </x:row>
    <x:row r="38" ht="23" customHeight="1">
      <x:c r="A38" s="48" t="str">
        <x:v>Wohnung und Lebensunterhalt vollständig berücksichtigen; niemand sollte sich allein wegen einer Excel-Kennzahl existenzielle Ausgaben wegrechnen.</x:v>
      </x:c>
      <x:c r="B38" s="48" t="str">
        <x:v>Wohnung und Lebensunterhalt vollständig berücksichtigen; niemand sollte sich allein wegen einer Excel-Kennzahl existenzielle Ausgaben wegrechnen.</x:v>
      </x:c>
      <x:c r="C38" s="48" t="str">
        <x:v>Wohnung und Lebensunterhalt vollständig berücksichtigen; niemand sollte sich allein wegen einer Excel-Kennzahl existenzielle Ausgaben wegrechnen.</x:v>
      </x:c>
      <x:c r="D38" s="48" t="str">
        <x:v>Wohnung und Lebensunterhalt vollständig berücksichtigen; niemand sollte sich allein wegen einer Excel-Kennzahl existenzielle Ausgaben wegrechnen.</x:v>
      </x:c>
      <x:c r="E38" s="48" t="str">
        <x:v>Wohnung und Lebensunterhalt vollständig berücksichtigen; niemand sollte sich allein wegen einer Excel-Kennzahl existenzielle Ausgaben wegrechnen.</x:v>
      </x:c>
      <x:c r="F38" s="48" t="str">
        <x:v>Wohnung und Lebensunterhalt vollständig berücksichtigen; niemand sollte sich allein wegen einer Excel-Kennzahl existenzielle Ausgaben wegrechnen.</x:v>
      </x:c>
      <x:c r="G38" s="48" t="str">
        <x:v>Wohnung und Lebensunterhalt vollständig berücksichtigen; niemand sollte sich allein wegen einer Excel-Kennzahl existenzielle Ausgaben wegrechnen.</x:v>
      </x:c>
      <x:c r="H38" s="48" t="str">
        <x:v>Wohnung und Lebensunterhalt vollständig berücksichtigen; niemand sollte sich allein wegen einer Excel-Kennzahl existenzielle Ausgaben wegrechnen.</x:v>
      </x:c>
    </x:row>
    <x:row r="39" ht="23" customHeight="1">
      <x:c r="A39" s="48" t="str">
        <x:v>Einmalige Sonderzahlungen, schwankende Einkommen und jährliche Abrechnungen gesondert mitdenken.</x:v>
      </x:c>
      <x:c r="B39" s="48" t="str">
        <x:v>Einmalige Sonderzahlungen, schwankende Einkommen und jährliche Abrechnungen gesondert mitdenken.</x:v>
      </x:c>
      <x:c r="C39" s="48" t="str">
        <x:v>Einmalige Sonderzahlungen, schwankende Einkommen und jährliche Abrechnungen gesondert mitdenken.</x:v>
      </x:c>
      <x:c r="D39" s="48" t="str">
        <x:v>Einmalige Sonderzahlungen, schwankende Einkommen und jährliche Abrechnungen gesondert mitdenken.</x:v>
      </x:c>
      <x:c r="E39" s="48" t="str">
        <x:v>Einmalige Sonderzahlungen, schwankende Einkommen und jährliche Abrechnungen gesondert mitdenken.</x:v>
      </x:c>
      <x:c r="F39" s="48" t="str">
        <x:v>Einmalige Sonderzahlungen, schwankende Einkommen und jährliche Abrechnungen gesondert mitdenken.</x:v>
      </x:c>
      <x:c r="G39" s="48" t="str">
        <x:v>Einmalige Sonderzahlungen, schwankende Einkommen und jährliche Abrechnungen gesondert mitdenken.</x:v>
      </x:c>
      <x:c r="H39" s="48" t="str">
        <x:v>Einmalige Sonderzahlungen, schwankende Einkommen und jährliche Abrechnungen gesondert mitdenken.</x:v>
      </x:c>
    </x:row>
    <x:row r="40" ht="23" customHeight="1">
      <x:c r="A40" s="48" t="str">
        <x:v>Einmalige Sonderzahlungen, schwankende Einkommen und jährliche Abrechnungen gesondert mitdenken.</x:v>
      </x:c>
      <x:c r="B40" s="48" t="str">
        <x:v>Einmalige Sonderzahlungen, schwankende Einkommen und jährliche Abrechnungen gesondert mitdenken.</x:v>
      </x:c>
      <x:c r="C40" s="48" t="str">
        <x:v>Einmalige Sonderzahlungen, schwankende Einkommen und jährliche Abrechnungen gesondert mitdenken.</x:v>
      </x:c>
      <x:c r="D40" s="48" t="str">
        <x:v>Einmalige Sonderzahlungen, schwankende Einkommen und jährliche Abrechnungen gesondert mitdenken.</x:v>
      </x:c>
      <x:c r="E40" s="48" t="str">
        <x:v>Einmalige Sonderzahlungen, schwankende Einkommen und jährliche Abrechnungen gesondert mitdenken.</x:v>
      </x:c>
      <x:c r="F40" s="48" t="str">
        <x:v>Einmalige Sonderzahlungen, schwankende Einkommen und jährliche Abrechnungen gesondert mitdenken.</x:v>
      </x:c>
      <x:c r="G40" s="48" t="str">
        <x:v>Einmalige Sonderzahlungen, schwankende Einkommen und jährliche Abrechnungen gesondert mitdenken.</x:v>
      </x:c>
      <x:c r="H40" s="48" t="str">
        <x:v>Einmalige Sonderzahlungen, schwankende Einkommen und jährliche Abrechnungen gesondert mitdenken.</x:v>
      </x:c>
    </x:row>
    <x:row r="41" ht="23" customHeight="1">
      <x:c r="A41" s="48" t="str">
        <x:v>Fehlende oder zweifelhafte Forderungen zunächst dokumentieren und bei Bedarf qualifizierte Schuldnerberatung hinzuziehen.</x:v>
      </x:c>
      <x:c r="B41" s="48" t="str">
        <x:v>Fehlende oder zweifelhafte Forderungen zunächst dokumentieren und bei Bedarf qualifizierte Schuldnerberatung hinzuziehen.</x:v>
      </x:c>
      <x:c r="C41" s="48" t="str">
        <x:v>Fehlende oder zweifelhafte Forderungen zunächst dokumentieren und bei Bedarf qualifizierte Schuldnerberatung hinzuziehen.</x:v>
      </x:c>
      <x:c r="D41" s="48" t="str">
        <x:v>Fehlende oder zweifelhafte Forderungen zunächst dokumentieren und bei Bedarf qualifizierte Schuldnerberatung hinzuziehen.</x:v>
      </x:c>
      <x:c r="E41" s="48" t="str">
        <x:v>Fehlende oder zweifelhafte Forderungen zunächst dokumentieren und bei Bedarf qualifizierte Schuldnerberatung hinzuziehen.</x:v>
      </x:c>
      <x:c r="F41" s="48" t="str">
        <x:v>Fehlende oder zweifelhafte Forderungen zunächst dokumentieren und bei Bedarf qualifizierte Schuldnerberatung hinzuziehen.</x:v>
      </x:c>
      <x:c r="G41" s="48" t="str">
        <x:v>Fehlende oder zweifelhafte Forderungen zunächst dokumentieren und bei Bedarf qualifizierte Schuldnerberatung hinzuziehen.</x:v>
      </x:c>
      <x:c r="H41" s="48" t="str">
        <x:v>Fehlende oder zweifelhafte Forderungen zunächst dokumentieren und bei Bedarf qualifizierte Schuldnerberatung hinzuziehen.</x:v>
      </x:c>
    </x:row>
    <x:row r="42" ht="23" customHeight="1">
      <x:c r="A42" s="48" t="str">
        <x:v>Fehlende oder zweifelhafte Forderungen zunächst dokumentieren und bei Bedarf qualifizierte Schuldnerberatung hinzuziehen.</x:v>
      </x:c>
      <x:c r="B42" s="48" t="str">
        <x:v>Fehlende oder zweifelhafte Forderungen zunächst dokumentieren und bei Bedarf qualifizierte Schuldnerberatung hinzuziehen.</x:v>
      </x:c>
      <x:c r="C42" s="48" t="str">
        <x:v>Fehlende oder zweifelhafte Forderungen zunächst dokumentieren und bei Bedarf qualifizierte Schuldnerberatung hinzuziehen.</x:v>
      </x:c>
      <x:c r="D42" s="48" t="str">
        <x:v>Fehlende oder zweifelhafte Forderungen zunächst dokumentieren und bei Bedarf qualifizierte Schuldnerberatung hinzuziehen.</x:v>
      </x:c>
      <x:c r="E42" s="48" t="str">
        <x:v>Fehlende oder zweifelhafte Forderungen zunächst dokumentieren und bei Bedarf qualifizierte Schuldnerberatung hinzuziehen.</x:v>
      </x:c>
      <x:c r="F42" s="48" t="str">
        <x:v>Fehlende oder zweifelhafte Forderungen zunächst dokumentieren und bei Bedarf qualifizierte Schuldnerberatung hinzuziehen.</x:v>
      </x:c>
      <x:c r="G42" s="48" t="str">
        <x:v>Fehlende oder zweifelhafte Forderungen zunächst dokumentieren und bei Bedarf qualifizierte Schuldnerberatung hinzuziehen.</x:v>
      </x:c>
      <x:c r="H42" s="48" t="str">
        <x:v>Fehlende oder zweifelhafte Forderungen zunächst dokumentieren und bei Bedarf qualifizierte Schuldnerberatung hinzuziehen.</x:v>
      </x:c>
    </x:row>
    <x:row r="43" ht="23" customHeight="1">
      <x:c r="A43" s="48" t="str">
        <x:v>Für andere Haushaltsmitglieder oder gemeinsame Verpflichtungen keine Beträge doppelt erfassen.</x:v>
      </x:c>
      <x:c r="B43" s="48" t="str">
        <x:v>Für andere Haushaltsmitglieder oder gemeinsame Verpflichtungen keine Beträge doppelt erfassen.</x:v>
      </x:c>
      <x:c r="C43" s="48" t="str">
        <x:v>Für andere Haushaltsmitglieder oder gemeinsame Verpflichtungen keine Beträge doppelt erfassen.</x:v>
      </x:c>
      <x:c r="D43" s="48" t="str">
        <x:v>Für andere Haushaltsmitglieder oder gemeinsame Verpflichtungen keine Beträge doppelt erfassen.</x:v>
      </x:c>
      <x:c r="E43" s="48" t="str">
        <x:v>Für andere Haushaltsmitglieder oder gemeinsame Verpflichtungen keine Beträge doppelt erfassen.</x:v>
      </x:c>
      <x:c r="F43" s="48" t="str">
        <x:v>Für andere Haushaltsmitglieder oder gemeinsame Verpflichtungen keine Beträge doppelt erfassen.</x:v>
      </x:c>
      <x:c r="G43" s="48" t="str">
        <x:v>Für andere Haushaltsmitglieder oder gemeinsame Verpflichtungen keine Beträge doppelt erfassen.</x:v>
      </x:c>
      <x:c r="H43" s="48" t="str">
        <x:v>Für andere Haushaltsmitglieder oder gemeinsame Verpflichtungen keine Beträge doppelt erfassen.</x:v>
      </x:c>
    </x:row>
    <x:row r="44" ht="23" customHeight="1">
      <x:c r="A44" s="48" t="str">
        <x:v>Für andere Haushaltsmitglieder oder gemeinsame Verpflichtungen keine Beträge doppelt erfassen.</x:v>
      </x:c>
      <x:c r="B44" s="48" t="str">
        <x:v>Für andere Haushaltsmitglieder oder gemeinsame Verpflichtungen keine Beträge doppelt erfassen.</x:v>
      </x:c>
      <x:c r="C44" s="48" t="str">
        <x:v>Für andere Haushaltsmitglieder oder gemeinsame Verpflichtungen keine Beträge doppelt erfassen.</x:v>
      </x:c>
      <x:c r="D44" s="48" t="str">
        <x:v>Für andere Haushaltsmitglieder oder gemeinsame Verpflichtungen keine Beträge doppelt erfassen.</x:v>
      </x:c>
      <x:c r="E44" s="48" t="str">
        <x:v>Für andere Haushaltsmitglieder oder gemeinsame Verpflichtungen keine Beträge doppelt erfassen.</x:v>
      </x:c>
      <x:c r="F44" s="48" t="str">
        <x:v>Für andere Haushaltsmitglieder oder gemeinsame Verpflichtungen keine Beträge doppelt erfassen.</x:v>
      </x:c>
      <x:c r="G44" s="48" t="str">
        <x:v>Für andere Haushaltsmitglieder oder gemeinsame Verpflichtungen keine Beträge doppelt erfassen.</x:v>
      </x:c>
      <x:c r="H44" s="48" t="str">
        <x:v>Für andere Haushaltsmitglieder oder gemeinsame Verpflichtungen keine Beträge doppelt erfassen.</x:v>
      </x:c>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sheetData>
  <x:mergeCells>
    <x:mergeCell ref="A1:H2"/>
    <x:mergeCell ref="A3:H3"/>
    <x:mergeCell ref="A5:H5"/>
    <x:mergeCell ref="A10:H10"/>
    <x:mergeCell ref="C7:H7"/>
    <x:mergeCell ref="C8:H8"/>
    <x:mergeCell ref="C9:H9"/>
    <x:mergeCell ref="C12:H12"/>
    <x:mergeCell ref="C13:H13"/>
    <x:mergeCell ref="C14:H14"/>
    <x:mergeCell ref="C15:H15"/>
    <x:mergeCell ref="C16:H16"/>
    <x:mergeCell ref="C17:H17"/>
    <x:mergeCell ref="C18:H18"/>
    <x:mergeCell ref="C19:H19"/>
    <x:mergeCell ref="C20:H20"/>
    <x:mergeCell ref="C21:H21"/>
    <x:mergeCell ref="A23:H23"/>
    <x:mergeCell ref="C25:H27"/>
    <x:mergeCell ref="C29:H30"/>
    <x:mergeCell ref="A35:H35"/>
    <x:mergeCell ref="A37:H38"/>
    <x:mergeCell ref="A39:H40"/>
    <x:mergeCell ref="A41:H42"/>
    <x:mergeCell ref="A43:H44"/>
  </x:mergeCells>
  <x:conditionalFormatting sqref="B30:B30">
    <x:cfRule type="expression" dxfId="5" priority="1">
      <x:formula>AND(ISNUMBER($B$30),$B$30&lt;0)</x:formula>
    </x:cfRule>
  </x:conditionalFormatting>
  <x:pageMargins left="0.7" right="0.7" top="0.75" bottom="0.75" header="0.3" footer="0.3"/>
</x:worksheet>
</file>

<file path=xl/worksheets/sheet5.xml><?xml version="1.0" encoding="utf-8"?>
<x:worksheet xmlns:x="http://schemas.openxmlformats.org/spreadsheetml/2006/main">
  <x:sheetFormatPr defaultRowHeight="15"/>
  <x:cols>
    <x:col min="1" max="1" width="28" hidden="0" customWidth="1"/>
    <x:col min="2" max="2" width="29" hidden="0" customWidth="1"/>
    <x:col min="3" max="3" width="16" hidden="0" customWidth="1"/>
    <x:col min="4" max="4" width="29" hidden="0" customWidth="1"/>
    <x:col min="5" max="5" width="22" hidden="0" customWidth="1"/>
    <x:col min="6" max="6" width="4" hidden="0" customWidth="1"/>
    <x:col min="7" max="7" width="27" hidden="0" customWidth="1"/>
    <x:col min="8" max="8" width="20" hidden="0" customWidth="1"/>
    <x:col min="9" max="9" width="4" hidden="0" customWidth="1"/>
    <x:col min="10" max="10" width="23" hidden="0" customWidth="1"/>
    <x:col min="11" max="11" width="20" hidden="0" customWidth="1"/>
  </x:cols>
  <x:sheetData>
    <x:row r="1" ht="27" customHeight="1">
      <x:c r="A1" s="8" t="str">
        <x:v>AUSWERTUNG  /  FORDERUNGEN VERSTEHEN</x:v>
      </x:c>
      <x:c r="B1" s="8" t="str">
        <x:v>AUSWERTUNG  /  FORDERUNGEN VERSTEHEN</x:v>
      </x:c>
      <x:c r="C1" s="8" t="str">
        <x:v>AUSWERTUNG  /  FORDERUNGEN VERSTEHEN</x:v>
      </x:c>
      <x:c r="D1" s="8" t="str">
        <x:v>AUSWERTUNG  /  FORDERUNGEN VERSTEHEN</x:v>
      </x:c>
      <x:c r="E1" s="8" t="str">
        <x:v>AUSWERTUNG  /  FORDERUNGEN VERSTEHEN</x:v>
      </x:c>
      <x:c r="F1" s="8" t="str">
        <x:v>AUSWERTUNG  /  FORDERUNGEN VERSTEHEN</x:v>
      </x:c>
      <x:c r="G1" s="8" t="str">
        <x:v>AUSWERTUNG  /  FORDERUNGEN VERSTEHEN</x:v>
      </x:c>
      <x:c r="H1" s="8" t="str">
        <x:v>AUSWERTUNG  /  FORDERUNGEN VERSTEHEN</x:v>
      </x:c>
      <x:c r="I1" s="8" t="str">
        <x:v>AUSWERTUNG  /  FORDERUNGEN VERSTEHEN</x:v>
      </x:c>
      <x:c r="J1" s="8" t="str">
        <x:v>AUSWERTUNG  /  FORDERUNGEN VERSTEHEN</x:v>
      </x:c>
      <x:c r="K1" s="8" t="str">
        <x:v>AUSWERTUNG  /  FORDERUNGEN VERSTEHEN</x:v>
      </x:c>
    </x:row>
    <x:row r="2" ht="27" customHeight="1">
      <x:c r="A2" s="8" t="str">
        <x:v>AUSWERTUNG  /  FORDERUNGEN VERSTEHEN</x:v>
      </x:c>
      <x:c r="B2" s="8" t="str">
        <x:v>AUSWERTUNG  /  FORDERUNGEN VERSTEHEN</x:v>
      </x:c>
      <x:c r="C2" s="8" t="str">
        <x:v>AUSWERTUNG  /  FORDERUNGEN VERSTEHEN</x:v>
      </x:c>
      <x:c r="D2" s="8" t="str">
        <x:v>AUSWERTUNG  /  FORDERUNGEN VERSTEHEN</x:v>
      </x:c>
      <x:c r="E2" s="8" t="str">
        <x:v>AUSWERTUNG  /  FORDERUNGEN VERSTEHEN</x:v>
      </x:c>
      <x:c r="F2" s="8" t="str">
        <x:v>AUSWERTUNG  /  FORDERUNGEN VERSTEHEN</x:v>
      </x:c>
      <x:c r="G2" s="8" t="str">
        <x:v>AUSWERTUNG  /  FORDERUNGEN VERSTEHEN</x:v>
      </x:c>
      <x:c r="H2" s="8" t="str">
        <x:v>AUSWERTUNG  /  FORDERUNGEN VERSTEHEN</x:v>
      </x:c>
      <x:c r="I2" s="8" t="str">
        <x:v>AUSWERTUNG  /  FORDERUNGEN VERSTEHEN</x:v>
      </x:c>
      <x:c r="J2" s="8" t="str">
        <x:v>AUSWERTUNG  /  FORDERUNGEN VERSTEHEN</x:v>
      </x:c>
      <x:c r="K2" s="8" t="str">
        <x:v>AUSWERTUNG  /  FORDERUNGEN VERSTEHEN</x:v>
      </x:c>
    </x:row>
    <x:row r="3" ht="29" customHeight="1">
      <x:c r="A3" s="16" t="str">
        <x:v>Die Summen zeigen erfasste Beträge – unabhängig davon, ob Forderungen rechtlich geprüft oder anerkannt wurden.</x:v>
      </x:c>
      <x:c r="B3" s="16" t="str">
        <x:v>Die Summen zeigen erfasste Beträge – unabhängig davon, ob Forderungen rechtlich geprüft oder anerkannt wurden.</x:v>
      </x:c>
      <x:c r="C3" s="16" t="str">
        <x:v>Die Summen zeigen erfasste Beträge – unabhängig davon, ob Forderungen rechtlich geprüft oder anerkannt wurden.</x:v>
      </x:c>
      <x:c r="D3" s="16" t="str">
        <x:v>Die Summen zeigen erfasste Beträge – unabhängig davon, ob Forderungen rechtlich geprüft oder anerkannt wurden.</x:v>
      </x:c>
      <x:c r="E3" s="16" t="str">
        <x:v>Die Summen zeigen erfasste Beträge – unabhängig davon, ob Forderungen rechtlich geprüft oder anerkannt wurden.</x:v>
      </x:c>
      <x:c r="F3" s="16" t="str">
        <x:v>Die Summen zeigen erfasste Beträge – unabhängig davon, ob Forderungen rechtlich geprüft oder anerkannt wurden.</x:v>
      </x:c>
      <x:c r="G3" s="16" t="str">
        <x:v>Die Summen zeigen erfasste Beträge – unabhängig davon, ob Forderungen rechtlich geprüft oder anerkannt wurden.</x:v>
      </x:c>
      <x:c r="H3" s="16" t="str">
        <x:v>Die Summen zeigen erfasste Beträge – unabhängig davon, ob Forderungen rechtlich geprüft oder anerkannt wurden.</x:v>
      </x:c>
      <x:c r="I3" s="16" t="str">
        <x:v>Die Summen zeigen erfasste Beträge – unabhängig davon, ob Forderungen rechtlich geprüft oder anerkannt wurden.</x:v>
      </x:c>
      <x:c r="J3" s="16" t="str">
        <x:v>Die Summen zeigen erfasste Beträge – unabhängig davon, ob Forderungen rechtlich geprüft oder anerkannt wurden.</x:v>
      </x:c>
      <x:c r="K3" s="16" t="str">
        <x:v>Die Summen zeigen erfasste Beträge – unabhängig davon, ob Forderungen rechtlich geprüft oder anerkannt wurden.</x:v>
      </x:c>
    </x:row>
    <x:row r="4" ht="12" customHeight="1">
      <x:c r="A4" s="2"/>
      <x:c r="B4" s="2"/>
      <x:c r="C4" s="2"/>
      <x:c r="D4" s="2"/>
      <x:c r="E4" s="2"/>
      <x:c r="F4" s="2"/>
      <x:c r="G4" s="2"/>
      <x:c r="H4" s="2"/>
      <x:c r="I4" s="2"/>
      <x:c r="J4" s="2"/>
      <x:c r="K4" s="2"/>
    </x:row>
    <x:row r="5" ht="28" customHeight="1">
      <x:c r="A5" s="128" t="str">
        <x:v>NACH KATEGORIE</x:v>
      </x:c>
      <x:c r="B5" s="128" t="str">
        <x:v>NACH KATEGORIE</x:v>
      </x:c>
      <x:c r="C5" s="2"/>
      <x:c r="D5" s="128" t="str">
        <x:v>NACH VERFAHRENSSTAND</x:v>
      </x:c>
      <x:c r="E5" s="128" t="str">
        <x:v>NACH VERFAHRENSSTAND</x:v>
      </x:c>
      <x:c r="F5" s="2"/>
      <x:c r="G5" s="128" t="str">
        <x:v>NACH PRÜFSTATUS</x:v>
      </x:c>
      <x:c r="H5" s="128" t="str">
        <x:v>NACH PRÜFSTATUS</x:v>
      </x:c>
      <x:c r="I5" s="2"/>
      <x:c r="J5" s="128" t="str">
        <x:v>NACH PRIORITÄT</x:v>
      </x:c>
      <x:c r="K5" s="128" t="str">
        <x:v>NACH PRIORITÄT</x:v>
      </x:c>
    </x:row>
    <x:row r="6">
      <x:c r="A6" s="2"/>
      <x:c r="B6" s="2"/>
      <x:c r="C6" s="2"/>
      <x:c r="D6" s="2"/>
      <x:c r="E6" s="2"/>
      <x:c r="F6" s="2"/>
      <x:c r="G6" s="2"/>
      <x:c r="H6" s="2"/>
      <x:c r="I6" s="2"/>
      <x:c r="J6" s="2"/>
      <x:c r="K6" s="2"/>
    </x:row>
    <x:row r="7" ht="25" customHeight="1">
      <x:c r="A7" s="10" t="str">
        <x:v>Wohnen/Miete</x:v>
      </x:c>
      <x:c r="B7" s="100" t="str">
        <x:f>IF(COUNTA(Forderungen!$B$9:$B$108)=0,"",SUMIFS(Forderungen!$S$9:$S$108,Forderungen!$E$9:$E$108,A7,Forderungen!$B$9:$B$108,"&lt;&gt;"))</x:f>
      </x:c>
      <x:c r="C7" s="2"/>
      <x:c r="D7" s="10" t="str">
        <x:v>Offen</x:v>
      </x:c>
      <x:c r="E7" s="100" t="str">
        <x:f>IF(COUNTA(Forderungen!$B$9:$B$108)=0,"",SUMIFS(Forderungen!$S$9:$S$108,Forderungen!$H$9:$H$108,D7,Forderungen!$B$9:$B$108,"&lt;&gt;"))</x:f>
      </x:c>
      <x:c r="F7" s="2"/>
      <x:c r="G7" s="10" t="str">
        <x:v>Ungeprüft</x:v>
      </x:c>
      <x:c r="H7" s="100" t="str">
        <x:f>IF(COUNTA(Forderungen!$B$9:$B$108)=0,"",SUMIFS(Forderungen!$S$9:$S$108,Forderungen!$G$9:$G$108,G7,Forderungen!$B$9:$B$108,"&lt;&gt;"))</x:f>
      </x:c>
      <x:c r="I7" s="2"/>
      <x:c r="J7" s="10" t="str">
        <x:v>Existenzsichernd</x:v>
      </x:c>
      <x:c r="K7" s="100" t="str">
        <x:f>IF(COUNTA(Forderungen!$B$9:$B$108)=0,"",SUMIFS(Forderungen!$S$9:$S$108,Forderungen!$F$9:$F$108,J7,Forderungen!$B$9:$B$108,"&lt;&gt;"))</x:f>
      </x:c>
    </x:row>
    <x:row r="8" ht="25" customHeight="1">
      <x:c r="A8" s="10" t="str">
        <x:v>Energie</x:v>
      </x:c>
      <x:c r="B8" s="100" t="str">
        <x:f>IF(COUNTA(Forderungen!$B$9:$B$108)=0,"",SUMIFS(Forderungen!$S$9:$S$108,Forderungen!$E$9:$E$108,A8,Forderungen!$B$9:$B$108,"&lt;&gt;"))</x:f>
      </x:c>
      <x:c r="C8" s="2"/>
      <x:c r="D8" s="10" t="str">
        <x:v>Mahnung</x:v>
      </x:c>
      <x:c r="E8" s="100" t="str">
        <x:f>IF(COUNTA(Forderungen!$B$9:$B$108)=0,"",SUMIFS(Forderungen!$S$9:$S$108,Forderungen!$H$9:$H$108,D8,Forderungen!$B$9:$B$108,"&lt;&gt;"))</x:f>
      </x:c>
      <x:c r="F8" s="2"/>
      <x:c r="G8" s="10" t="str">
        <x:v>In Prüfung</x:v>
      </x:c>
      <x:c r="H8" s="100" t="str">
        <x:f>IF(COUNTA(Forderungen!$B$9:$B$108)=0,"",SUMIFS(Forderungen!$S$9:$S$108,Forderungen!$G$9:$G$108,G8,Forderungen!$B$9:$B$108,"&lt;&gt;"))</x:f>
      </x:c>
      <x:c r="I8" s="2"/>
      <x:c r="J8" s="10" t="str">
        <x:v>Hoch</x:v>
      </x:c>
      <x:c r="K8" s="100" t="str">
        <x:f>IF(COUNTA(Forderungen!$B$9:$B$108)=0,"",SUMIFS(Forderungen!$S$9:$S$108,Forderungen!$F$9:$F$108,J8,Forderungen!$B$9:$B$108,"&lt;&gt;"))</x:f>
      </x:c>
    </x:row>
    <x:row r="9" ht="25" customHeight="1">
      <x:c r="A9" s="10" t="str">
        <x:v>Bank/Kredit</x:v>
      </x:c>
      <x:c r="B9" s="100" t="str">
        <x:f>IF(COUNTA(Forderungen!$B$9:$B$108)=0,"",SUMIFS(Forderungen!$S$9:$S$108,Forderungen!$E$9:$E$108,A9,Forderungen!$B$9:$B$108,"&lt;&gt;"))</x:f>
      </x:c>
      <x:c r="C9" s="2"/>
      <x:c r="D9" s="10" t="str">
        <x:v>Inkasso</x:v>
      </x:c>
      <x:c r="E9" s="100" t="str">
        <x:f>IF(COUNTA(Forderungen!$B$9:$B$108)=0,"",SUMIFS(Forderungen!$S$9:$S$108,Forderungen!$H$9:$H$108,D9,Forderungen!$B$9:$B$108,"&lt;&gt;"))</x:f>
      </x:c>
      <x:c r="F9" s="2"/>
      <x:c r="G9" s="10" t="str">
        <x:v>Geprüft</x:v>
      </x:c>
      <x:c r="H9" s="100" t="str">
        <x:f>IF(COUNTA(Forderungen!$B$9:$B$108)=0,"",SUMIFS(Forderungen!$S$9:$S$108,Forderungen!$G$9:$G$108,G9,Forderungen!$B$9:$B$108,"&lt;&gt;"))</x:f>
      </x:c>
      <x:c r="I9" s="2"/>
      <x:c r="J9" s="10" t="str">
        <x:v>Normal</x:v>
      </x:c>
      <x:c r="K9" s="100" t="str">
        <x:f>IF(COUNTA(Forderungen!$B$9:$B$108)=0,"",SUMIFS(Forderungen!$S$9:$S$108,Forderungen!$F$9:$F$108,J9,Forderungen!$B$9:$B$108,"&lt;&gt;"))</x:f>
      </x:c>
    </x:row>
    <x:row r="10" ht="25" customHeight="1">
      <x:c r="A10" s="10" t="str">
        <x:v>Kreditkarte/Dispo</x:v>
      </x:c>
      <x:c r="B10" s="100" t="str">
        <x:f>IF(COUNTA(Forderungen!$B$9:$B$108)=0,"",SUMIFS(Forderungen!$S$9:$S$108,Forderungen!$E$9:$E$108,A10,Forderungen!$B$9:$B$108,"&lt;&gt;"))</x:f>
      </x:c>
      <x:c r="C10" s="2"/>
      <x:c r="D10" s="10" t="str">
        <x:v>Gerichtliches Verfahren</x:v>
      </x:c>
      <x:c r="E10" s="100" t="str">
        <x:f>IF(COUNTA(Forderungen!$B$9:$B$108)=0,"",SUMIFS(Forderungen!$S$9:$S$108,Forderungen!$H$9:$H$108,D10,Forderungen!$B$9:$B$108,"&lt;&gt;"))</x:f>
      </x:c>
      <x:c r="F10" s="2"/>
      <x:c r="G10" s="10" t="str">
        <x:v>Strittig</x:v>
      </x:c>
      <x:c r="H10" s="100" t="str">
        <x:f>IF(COUNTA(Forderungen!$B$9:$B$108)=0,"",SUMIFS(Forderungen!$S$9:$S$108,Forderungen!$G$9:$G$108,G10,Forderungen!$B$9:$B$108,"&lt;&gt;"))</x:f>
      </x:c>
      <x:c r="I10" s="2"/>
      <x:c r="J10" s="10" t="str">
        <x:v>Nicht zugeordnet</x:v>
      </x:c>
      <x:c r="K10" s="100" t="str">
        <x:f>IF(COUNTA(Forderungen!$B$9:$B$108)=0,"",SUMIFS(Forderungen!$S$9:$S$108,Forderungen!$F$9:$F$108,"",Forderungen!$B$9:$B$108,"&lt;&gt;"))</x:f>
      </x:c>
    </x:row>
    <x:row r="11" ht="29" customHeight="1">
      <x:c r="A11" s="10" t="str">
        <x:v>Telekommunikation</x:v>
      </x:c>
      <x:c r="B11" s="100" t="str">
        <x:f>IF(COUNTA(Forderungen!$B$9:$B$108)=0,"",SUMIFS(Forderungen!$S$9:$S$108,Forderungen!$E$9:$E$108,A11,Forderungen!$B$9:$B$108,"&lt;&gt;"))</x:f>
      </x:c>
      <x:c r="C11" s="2"/>
      <x:c r="D11" s="10" t="str">
        <x:v>Vollstreckung</x:v>
      </x:c>
      <x:c r="E11" s="100" t="str">
        <x:f>IF(COUNTA(Forderungen!$B$9:$B$108)=0,"",SUMIFS(Forderungen!$S$9:$S$108,Forderungen!$H$9:$H$108,D11,Forderungen!$B$9:$B$108,"&lt;&gt;"))</x:f>
      </x:c>
      <x:c r="F11" s="2"/>
      <x:c r="G11" s="10" t="str">
        <x:v>Nicht zugeordnet</x:v>
      </x:c>
      <x:c r="H11" s="100" t="str">
        <x:f>IF(COUNTA(Forderungen!$B$9:$B$108)=0,"",SUMIFS(Forderungen!$S$9:$S$108,Forderungen!$G$9:$G$108,"",Forderungen!$B$9:$B$108,"&lt;&gt;"))</x:f>
      </x:c>
      <x:c r="I11" s="2"/>
      <x:c r="J11" s="130" t="str">
        <x:v>GESAMT</x:v>
      </x:c>
      <x:c r="K11" s="132" t="str">
        <x:f>IF(COUNTA(Forderungen!$B$9:$B$108)=0,"",SUM(K7:K10))</x:f>
      </x:c>
    </x:row>
    <x:row r="12" ht="29" customHeight="1">
      <x:c r="A12" s="10" t="str">
        <x:v>Versand/Konsum</x:v>
      </x:c>
      <x:c r="B12" s="100" t="str">
        <x:f>IF(COUNTA(Forderungen!$B$9:$B$108)=0,"",SUMIFS(Forderungen!$S$9:$S$108,Forderungen!$E$9:$E$108,A12,Forderungen!$B$9:$B$108,"&lt;&gt;"))</x:f>
      </x:c>
      <x:c r="C12" s="2"/>
      <x:c r="D12" s="10" t="str">
        <x:v>Insolvenz</x:v>
      </x:c>
      <x:c r="E12" s="100" t="str">
        <x:f>IF(COUNTA(Forderungen!$B$9:$B$108)=0,"",SUMIFS(Forderungen!$S$9:$S$108,Forderungen!$H$9:$H$108,D12,Forderungen!$B$9:$B$108,"&lt;&gt;"))</x:f>
      </x:c>
      <x:c r="F12" s="2"/>
      <x:c r="G12" s="130" t="str">
        <x:v>GESAMT</x:v>
      </x:c>
      <x:c r="H12" s="132" t="str">
        <x:f>IF(COUNTA(Forderungen!$B$9:$B$108)=0,"",SUM(H7:H11))</x:f>
      </x:c>
      <x:c r="I12" s="2"/>
      <x:c r="J12" s="2"/>
      <x:c r="K12" s="2"/>
    </x:row>
    <x:row r="13" ht="25" customHeight="1">
      <x:c r="A13" s="10" t="str">
        <x:v>Versicherung</x:v>
      </x:c>
      <x:c r="B13" s="100" t="str">
        <x:f>IF(COUNTA(Forderungen!$B$9:$B$108)=0,"",SUMIFS(Forderungen!$S$9:$S$108,Forderungen!$E$9:$E$108,A13,Forderungen!$B$9:$B$108,"&lt;&gt;"))</x:f>
      </x:c>
      <x:c r="C13" s="2"/>
      <x:c r="D13" s="10" t="str">
        <x:v>Erledigt</x:v>
      </x:c>
      <x:c r="E13" s="100" t="str">
        <x:f>IF(COUNTA(Forderungen!$B$9:$B$108)=0,"",SUMIFS(Forderungen!$S$9:$S$108,Forderungen!$H$9:$H$108,D13,Forderungen!$B$9:$B$108,"&lt;&gt;"))</x:f>
      </x:c>
      <x:c r="F13" s="2"/>
      <x:c r="G13" s="2"/>
      <x:c r="H13" s="2"/>
      <x:c r="I13" s="2"/>
      <x:c r="J13" s="2"/>
      <x:c r="K13" s="2"/>
    </x:row>
    <x:row r="14" ht="25" customHeight="1">
      <x:c r="A14" s="10" t="str">
        <x:v>Öffentliche Forderung</x:v>
      </x:c>
      <x:c r="B14" s="100" t="str">
        <x:f>IF(COUNTA(Forderungen!$B$9:$B$108)=0,"",SUMIFS(Forderungen!$S$9:$S$108,Forderungen!$E$9:$E$108,A14,Forderungen!$B$9:$B$108,"&lt;&gt;"))</x:f>
      </x:c>
      <x:c r="C14" s="2"/>
      <x:c r="D14" s="10" t="str">
        <x:v>Nicht zugeordnet</x:v>
      </x:c>
      <x:c r="E14" s="100" t="str">
        <x:f>IF(COUNTA(Forderungen!$B$9:$B$108)=0,"",SUMIFS(Forderungen!$S$9:$S$108,Forderungen!$H$9:$H$108,"",Forderungen!$B$9:$B$108,"&lt;&gt;"))</x:f>
      </x:c>
      <x:c r="F14" s="2"/>
      <x:c r="G14" s="2"/>
      <x:c r="H14" s="2"/>
      <x:c r="I14" s="2"/>
      <x:c r="J14" s="2"/>
      <x:c r="K14" s="2"/>
    </x:row>
    <x:row r="15" ht="29" customHeight="1">
      <x:c r="A15" s="10" t="str">
        <x:v>Privat</x:v>
      </x:c>
      <x:c r="B15" s="100" t="str">
        <x:f>IF(COUNTA(Forderungen!$B$9:$B$108)=0,"",SUMIFS(Forderungen!$S$9:$S$108,Forderungen!$E$9:$E$108,A15,Forderungen!$B$9:$B$108,"&lt;&gt;"))</x:f>
      </x:c>
      <x:c r="C15" s="2"/>
      <x:c r="D15" s="130" t="str">
        <x:v>GESAMT</x:v>
      </x:c>
      <x:c r="E15" s="132" t="str">
        <x:f>IF(COUNTA(Forderungen!$B$9:$B$108)=0,"",SUM(E7:E14))</x:f>
      </x:c>
      <x:c r="F15" s="2"/>
      <x:c r="G15" s="2"/>
      <x:c r="H15" s="2"/>
      <x:c r="I15" s="2"/>
      <x:c r="J15" s="2"/>
      <x:c r="K15" s="2"/>
    </x:row>
    <x:row r="16" ht="25" customHeight="1">
      <x:c r="A16" s="10" t="str">
        <x:v>Sonstiges</x:v>
      </x:c>
      <x:c r="B16" s="100" t="str">
        <x:f>IF(COUNTA(Forderungen!$B$9:$B$108)=0,"",SUMIFS(Forderungen!$S$9:$S$108,Forderungen!$E$9:$E$108,A16,Forderungen!$B$9:$B$108,"&lt;&gt;"))</x:f>
      </x:c>
      <x:c r="C16" s="2"/>
      <x:c r="D16" s="2"/>
      <x:c r="E16" s="2"/>
      <x:c r="F16" s="2"/>
      <x:c r="G16" s="2"/>
      <x:c r="H16" s="2"/>
      <x:c r="I16" s="2"/>
      <x:c r="J16" s="2"/>
      <x:c r="K16" s="2"/>
    </x:row>
    <x:row r="17" ht="25" customHeight="1">
      <x:c r="A17" s="10" t="str">
        <x:v>Nicht zugeordnet</x:v>
      </x:c>
      <x:c r="B17" s="100" t="str">
        <x:f>IF(COUNTA(Forderungen!$B$9:$B$108)=0,"",SUMIFS(Forderungen!$S$9:$S$108,Forderungen!$E$9:$E$108,"",Forderungen!$B$9:$B$108,"&lt;&gt;"))</x:f>
      </x:c>
      <x:c r="C17" s="2"/>
      <x:c r="D17" s="2"/>
      <x:c r="E17" s="2"/>
      <x:c r="F17" s="2"/>
      <x:c r="G17" s="2"/>
      <x:c r="H17" s="2"/>
      <x:c r="I17" s="2"/>
      <x:c r="J17" s="2"/>
      <x:c r="K17" s="2"/>
    </x:row>
    <x:row r="18" ht="29" customHeight="1">
      <x:c r="A18" s="130" t="str">
        <x:v>GESAMT</x:v>
      </x:c>
      <x:c r="B18" s="132" t="str">
        <x:f>IF(COUNTA(Forderungen!$B$9:$B$108)=0,"",SUM(B7:B17))</x:f>
      </x:c>
      <x:c r="C18" s="2"/>
      <x:c r="D18" s="2"/>
      <x:c r="E18" s="2"/>
      <x:c r="F18" s="2"/>
      <x:c r="G18" s="2"/>
      <x:c r="H18" s="2"/>
      <x:c r="I18" s="2"/>
      <x:c r="J18" s="2"/>
      <x:c r="K18" s="2"/>
    </x:row>
    <x:row r="19">
      <x:c r="A19" s="2"/>
      <x:c r="B19" s="2"/>
      <x:c r="C19" s="2"/>
      <x:c r="D19" s="2"/>
      <x:c r="E19" s="2"/>
      <x:c r="F19" s="2"/>
      <x:c r="G19" s="2"/>
      <x:c r="H19" s="2"/>
      <x:c r="I19" s="2"/>
      <x:c r="J19" s="2"/>
      <x:c r="K19" s="2"/>
    </x:row>
    <x:row r="20">
      <x:c r="A20" s="2"/>
      <x:c r="B20" s="2"/>
      <x:c r="C20" s="2"/>
      <x:c r="D20" s="2"/>
      <x:c r="E20" s="2"/>
      <x:c r="F20" s="2"/>
      <x:c r="G20" s="2"/>
      <x:c r="H20" s="2"/>
      <x:c r="I20" s="2"/>
      <x:c r="J20" s="2"/>
      <x:c r="K20" s="2"/>
    </x:row>
    <x:row r="21">
      <x:c r="A21" s="2"/>
      <x:c r="B21" s="2"/>
      <x:c r="C21" s="2"/>
      <x:c r="D21" s="2"/>
      <x:c r="E21" s="2"/>
      <x:c r="F21" s="2"/>
      <x:c r="G21" s="2"/>
      <x:c r="H21" s="2"/>
      <x:c r="I21" s="2"/>
      <x:c r="J21" s="2"/>
      <x:c r="K21" s="2"/>
    </x:row>
    <x:row r="22" ht="25" customHeight="1">
      <x:c r="A22" s="22" t="str">
        <x:v>DIE ZEHN GRÖSSTEN NOCH OFFENEN POSITIONEN  ·  RANG NACH BETRAG</x:v>
      </x:c>
      <x:c r="B22" s="22" t="str">
        <x:v>DIE ZEHN GRÖSSTEN NOCH OFFENEN POSITIONEN  ·  RANG NACH BETRAG</x:v>
      </x:c>
      <x:c r="C22" s="22" t="str">
        <x:v>DIE ZEHN GRÖSSTEN NOCH OFFENEN POSITIONEN  ·  RANG NACH BETRAG</x:v>
      </x:c>
      <x:c r="D22" s="22" t="str">
        <x:v>DIE ZEHN GRÖSSTEN NOCH OFFENEN POSITIONEN  ·  RANG NACH BETRAG</x:v>
      </x:c>
      <x:c r="E22" s="22" t="str">
        <x:v>DIE ZEHN GRÖSSTEN NOCH OFFENEN POSITIONEN  ·  RANG NACH BETRAG</x:v>
      </x:c>
      <x:c r="F22" s="22" t="str">
        <x:v>DIE ZEHN GRÖSSTEN NOCH OFFENEN POSITIONEN  ·  RANG NACH BETRAG</x:v>
      </x:c>
      <x:c r="G22" s="22" t="str">
        <x:v>DIE ZEHN GRÖSSTEN NOCH OFFENEN POSITIONEN  ·  RANG NACH BETRAG</x:v>
      </x:c>
      <x:c r="H22" s="22" t="str">
        <x:v>DIE ZEHN GRÖSSTEN NOCH OFFENEN POSITIONEN  ·  RANG NACH BETRAG</x:v>
      </x:c>
      <x:c r="I22" s="22" t="str">
        <x:v>DIE ZEHN GRÖSSTEN NOCH OFFENEN POSITIONEN  ·  RANG NACH BETRAG</x:v>
      </x:c>
      <x:c r="J22" s="22" t="str">
        <x:v>DIE ZEHN GRÖSSTEN NOCH OFFENEN POSITIONEN  ·  RANG NACH BETRAG</x:v>
      </x:c>
      <x:c r="K22" s="22" t="str">
        <x:v>DIE ZEHN GRÖSSTEN NOCH OFFENEN POSITIONEN  ·  RANG NACH BETRAG</x:v>
      </x:c>
    </x:row>
    <x:row r="23">
      <x:c r="A23" s="2"/>
      <x:c r="B23" s="2"/>
      <x:c r="C23" s="2"/>
      <x:c r="D23" s="2"/>
      <x:c r="E23" s="2"/>
      <x:c r="F23" s="2"/>
      <x:c r="G23" s="2"/>
      <x:c r="H23" s="2"/>
      <x:c r="I23" s="2"/>
      <x:c r="J23" s="2"/>
      <x:c r="K23" s="2"/>
    </x:row>
    <x:row r="24" ht="29" customHeight="1">
      <x:c r="A24" s="66" t="str">
        <x:v>Rang</x:v>
      </x:c>
      <x:c r="B24" s="66" t="str">
        <x:v>Gläubiger</x:v>
      </x:c>
      <x:c r="C24" s="66" t="str">
        <x:v>NG-ID</x:v>
      </x:c>
      <x:c r="D24" s="66" t="str">
        <x:v>Prüfstatus</x:v>
      </x:c>
      <x:c r="E24" s="66" t="str">
        <x:v>Offen (€)</x:v>
      </x:c>
      <x:c r="F24" s="2"/>
      <x:c r="G24" s="2"/>
      <x:c r="H24" s="2"/>
      <x:c r="I24" s="2"/>
      <x:c r="J24" s="2"/>
      <x:c r="K24" s="2"/>
    </x:row>
    <x:row r="25" ht="25" customHeight="1">
      <x:c r="A25" s="24" t="n">
        <x:v>1</x:v>
      </x:c>
      <x:c r="B25" s="10" t="str">
        <x:f>IFERROR(INDEX(Forderungen!$B$9:$B$108,MATCH($A25,Forderungen!$V$9:$V$108,0)),"")</x:f>
      </x:c>
      <x:c r="C25" s="10" t="str">
        <x:f>IFERROR(INDEX(Forderungen!$A$9:$A$108,MATCH($A25,Forderungen!$V$9:$V$108,0)),"")</x:f>
      </x:c>
      <x:c r="D25" s="10" t="str">
        <x:f>IFERROR(INDEX(Forderungen!$G$9:$G$108,MATCH($A25,Forderungen!$V$9:$V$108,0)),"")</x:f>
      </x:c>
      <x:c r="E25" s="100" t="str">
        <x:f>IFERROR(INDEX(Forderungen!$S$9:$S$108,MATCH($A25,Forderungen!$V$9:$V$108,0)),"")</x:f>
      </x:c>
      <x:c r="F25" s="2"/>
      <x:c r="G25" s="2"/>
      <x:c r="H25" s="2"/>
      <x:c r="I25" s="2"/>
      <x:c r="J25" s="2"/>
      <x:c r="K25" s="2"/>
    </x:row>
    <x:row r="26" ht="25" customHeight="1">
      <x:c r="A26" s="24" t="n">
        <x:v>2</x:v>
      </x:c>
      <x:c r="B26" s="10" t="str">
        <x:f>IFERROR(INDEX(Forderungen!$B$9:$B$108,MATCH($A26,Forderungen!$V$9:$V$108,0)),"")</x:f>
      </x:c>
      <x:c r="C26" s="10" t="str">
        <x:f>IFERROR(INDEX(Forderungen!$A$9:$A$108,MATCH($A26,Forderungen!$V$9:$V$108,0)),"")</x:f>
      </x:c>
      <x:c r="D26" s="10" t="str">
        <x:f>IFERROR(INDEX(Forderungen!$G$9:$G$108,MATCH($A26,Forderungen!$V$9:$V$108,0)),"")</x:f>
      </x:c>
      <x:c r="E26" s="100" t="str">
        <x:f>IFERROR(INDEX(Forderungen!$S$9:$S$108,MATCH($A26,Forderungen!$V$9:$V$108,0)),"")</x:f>
      </x:c>
      <x:c r="F26" s="2"/>
      <x:c r="G26" s="2"/>
      <x:c r="H26" s="2"/>
      <x:c r="I26" s="2"/>
      <x:c r="J26" s="2"/>
      <x:c r="K26" s="2"/>
    </x:row>
    <x:row r="27" ht="25" customHeight="1">
      <x:c r="A27" s="24" t="n">
        <x:v>3</x:v>
      </x:c>
      <x:c r="B27" s="10" t="str">
        <x:f>IFERROR(INDEX(Forderungen!$B$9:$B$108,MATCH($A27,Forderungen!$V$9:$V$108,0)),"")</x:f>
      </x:c>
      <x:c r="C27" s="10" t="str">
        <x:f>IFERROR(INDEX(Forderungen!$A$9:$A$108,MATCH($A27,Forderungen!$V$9:$V$108,0)),"")</x:f>
      </x:c>
      <x:c r="D27" s="10" t="str">
        <x:f>IFERROR(INDEX(Forderungen!$G$9:$G$108,MATCH($A27,Forderungen!$V$9:$V$108,0)),"")</x:f>
      </x:c>
      <x:c r="E27" s="100" t="str">
        <x:f>IFERROR(INDEX(Forderungen!$S$9:$S$108,MATCH($A27,Forderungen!$V$9:$V$108,0)),"")</x:f>
      </x:c>
      <x:c r="F27" s="2"/>
      <x:c r="G27" s="2"/>
      <x:c r="H27" s="2"/>
      <x:c r="I27" s="2"/>
      <x:c r="J27" s="2"/>
      <x:c r="K27" s="2"/>
    </x:row>
    <x:row r="28" ht="25" customHeight="1">
      <x:c r="A28" s="24" t="n">
        <x:v>4</x:v>
      </x:c>
      <x:c r="B28" s="10" t="str">
        <x:f>IFERROR(INDEX(Forderungen!$B$9:$B$108,MATCH($A28,Forderungen!$V$9:$V$108,0)),"")</x:f>
      </x:c>
      <x:c r="C28" s="10" t="str">
        <x:f>IFERROR(INDEX(Forderungen!$A$9:$A$108,MATCH($A28,Forderungen!$V$9:$V$108,0)),"")</x:f>
      </x:c>
      <x:c r="D28" s="10" t="str">
        <x:f>IFERROR(INDEX(Forderungen!$G$9:$G$108,MATCH($A28,Forderungen!$V$9:$V$108,0)),"")</x:f>
      </x:c>
      <x:c r="E28" s="100" t="str">
        <x:f>IFERROR(INDEX(Forderungen!$S$9:$S$108,MATCH($A28,Forderungen!$V$9:$V$108,0)),"")</x:f>
      </x:c>
      <x:c r="F28" s="2"/>
      <x:c r="G28" s="2"/>
      <x:c r="H28" s="2"/>
      <x:c r="I28" s="2"/>
      <x:c r="J28" s="2"/>
      <x:c r="K28" s="2"/>
    </x:row>
    <x:row r="29" ht="25" customHeight="1">
      <x:c r="A29" s="24" t="n">
        <x:v>5</x:v>
      </x:c>
      <x:c r="B29" s="10" t="str">
        <x:f>IFERROR(INDEX(Forderungen!$B$9:$B$108,MATCH($A29,Forderungen!$V$9:$V$108,0)),"")</x:f>
      </x:c>
      <x:c r="C29" s="10" t="str">
        <x:f>IFERROR(INDEX(Forderungen!$A$9:$A$108,MATCH($A29,Forderungen!$V$9:$V$108,0)),"")</x:f>
      </x:c>
      <x:c r="D29" s="10" t="str">
        <x:f>IFERROR(INDEX(Forderungen!$G$9:$G$108,MATCH($A29,Forderungen!$V$9:$V$108,0)),"")</x:f>
      </x:c>
      <x:c r="E29" s="100" t="str">
        <x:f>IFERROR(INDEX(Forderungen!$S$9:$S$108,MATCH($A29,Forderungen!$V$9:$V$108,0)),"")</x:f>
      </x:c>
      <x:c r="F29" s="2"/>
      <x:c r="G29" s="2"/>
      <x:c r="H29" s="2"/>
      <x:c r="I29" s="2"/>
      <x:c r="J29" s="2"/>
      <x:c r="K29" s="2"/>
    </x:row>
    <x:row r="30" ht="25" customHeight="1">
      <x:c r="A30" s="24" t="n">
        <x:v>6</x:v>
      </x:c>
      <x:c r="B30" s="10" t="str">
        <x:f>IFERROR(INDEX(Forderungen!$B$9:$B$108,MATCH($A30,Forderungen!$V$9:$V$108,0)),"")</x:f>
      </x:c>
      <x:c r="C30" s="10" t="str">
        <x:f>IFERROR(INDEX(Forderungen!$A$9:$A$108,MATCH($A30,Forderungen!$V$9:$V$108,0)),"")</x:f>
      </x:c>
      <x:c r="D30" s="10" t="str">
        <x:f>IFERROR(INDEX(Forderungen!$G$9:$G$108,MATCH($A30,Forderungen!$V$9:$V$108,0)),"")</x:f>
      </x:c>
      <x:c r="E30" s="100" t="str">
        <x:f>IFERROR(INDEX(Forderungen!$S$9:$S$108,MATCH($A30,Forderungen!$V$9:$V$108,0)),"")</x:f>
      </x:c>
      <x:c r="F30" s="2"/>
      <x:c r="G30" s="2"/>
      <x:c r="H30" s="2"/>
      <x:c r="I30" s="2"/>
      <x:c r="J30" s="2"/>
      <x:c r="K30" s="2"/>
    </x:row>
    <x:row r="31" ht="25" customHeight="1">
      <x:c r="A31" s="24" t="n">
        <x:v>7</x:v>
      </x:c>
      <x:c r="B31" s="10" t="str">
        <x:f>IFERROR(INDEX(Forderungen!$B$9:$B$108,MATCH($A31,Forderungen!$V$9:$V$108,0)),"")</x:f>
      </x:c>
      <x:c r="C31" s="10" t="str">
        <x:f>IFERROR(INDEX(Forderungen!$A$9:$A$108,MATCH($A31,Forderungen!$V$9:$V$108,0)),"")</x:f>
      </x:c>
      <x:c r="D31" s="10" t="str">
        <x:f>IFERROR(INDEX(Forderungen!$G$9:$G$108,MATCH($A31,Forderungen!$V$9:$V$108,0)),"")</x:f>
      </x:c>
      <x:c r="E31" s="100" t="str">
        <x:f>IFERROR(INDEX(Forderungen!$S$9:$S$108,MATCH($A31,Forderungen!$V$9:$V$108,0)),"")</x:f>
      </x:c>
      <x:c r="F31" s="2"/>
      <x:c r="G31" s="2"/>
      <x:c r="H31" s="2"/>
      <x:c r="I31" s="2"/>
      <x:c r="J31" s="2"/>
      <x:c r="K31" s="2"/>
    </x:row>
    <x:row r="32" ht="25" customHeight="1">
      <x:c r="A32" s="24" t="n">
        <x:v>8</x:v>
      </x:c>
      <x:c r="B32" s="10" t="str">
        <x:f>IFERROR(INDEX(Forderungen!$B$9:$B$108,MATCH($A32,Forderungen!$V$9:$V$108,0)),"")</x:f>
      </x:c>
      <x:c r="C32" s="10" t="str">
        <x:f>IFERROR(INDEX(Forderungen!$A$9:$A$108,MATCH($A32,Forderungen!$V$9:$V$108,0)),"")</x:f>
      </x:c>
      <x:c r="D32" s="10" t="str">
        <x:f>IFERROR(INDEX(Forderungen!$G$9:$G$108,MATCH($A32,Forderungen!$V$9:$V$108,0)),"")</x:f>
      </x:c>
      <x:c r="E32" s="100" t="str">
        <x:f>IFERROR(INDEX(Forderungen!$S$9:$S$108,MATCH($A32,Forderungen!$V$9:$V$108,0)),"")</x:f>
      </x:c>
      <x:c r="F32" s="2"/>
      <x:c r="G32" s="2"/>
      <x:c r="H32" s="2"/>
      <x:c r="I32" s="2"/>
      <x:c r="J32" s="2"/>
      <x:c r="K32" s="2"/>
    </x:row>
    <x:row r="33" ht="25" customHeight="1">
      <x:c r="A33" s="24" t="n">
        <x:v>9</x:v>
      </x:c>
      <x:c r="B33" s="10" t="str">
        <x:f>IFERROR(INDEX(Forderungen!$B$9:$B$108,MATCH($A33,Forderungen!$V$9:$V$108,0)),"")</x:f>
      </x:c>
      <x:c r="C33" s="10" t="str">
        <x:f>IFERROR(INDEX(Forderungen!$A$9:$A$108,MATCH($A33,Forderungen!$V$9:$V$108,0)),"")</x:f>
      </x:c>
      <x:c r="D33" s="10" t="str">
        <x:f>IFERROR(INDEX(Forderungen!$G$9:$G$108,MATCH($A33,Forderungen!$V$9:$V$108,0)),"")</x:f>
      </x:c>
      <x:c r="E33" s="100" t="str">
        <x:f>IFERROR(INDEX(Forderungen!$S$9:$S$108,MATCH($A33,Forderungen!$V$9:$V$108,0)),"")</x:f>
      </x:c>
      <x:c r="F33" s="2"/>
      <x:c r="G33" s="2"/>
      <x:c r="H33" s="2"/>
      <x:c r="I33" s="2"/>
      <x:c r="J33" s="2"/>
      <x:c r="K33" s="2"/>
    </x:row>
    <x:row r="34" ht="25" customHeight="1">
      <x:c r="A34" s="24" t="n">
        <x:v>10</x:v>
      </x:c>
      <x:c r="B34" s="10" t="str">
        <x:f>IFERROR(INDEX(Forderungen!$B$9:$B$108,MATCH($A34,Forderungen!$V$9:$V$108,0)),"")</x:f>
      </x:c>
      <x:c r="C34" s="10" t="str">
        <x:f>IFERROR(INDEX(Forderungen!$A$9:$A$108,MATCH($A34,Forderungen!$V$9:$V$108,0)),"")</x:f>
      </x:c>
      <x:c r="D34" s="10" t="str">
        <x:f>IFERROR(INDEX(Forderungen!$G$9:$G$108,MATCH($A34,Forderungen!$V$9:$V$108,0)),"")</x:f>
      </x:c>
      <x:c r="E34" s="100" t="str">
        <x:f>IFERROR(INDEX(Forderungen!$S$9:$S$108,MATCH($A34,Forderungen!$V$9:$V$108,0)),"")</x:f>
      </x:c>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ht="25" customHeight="1">
      <x:c r="A37" s="16" t="str">
        <x:v>Interpretation: „Geprüft“ ist nur ein von Dir selbst gesetzter Status. Die Datei verifiziert weder Forderungshöhen noch Forderungsgrundlagen und berechnet keine juristischen Fristen.</x:v>
      </x:c>
      <x:c r="B37" s="16" t="str">
        <x:v>Interpretation: „Geprüft“ ist nur ein von Dir selbst gesetzter Status. Die Datei verifiziert weder Forderungshöhen noch Forderungsgrundlagen und berechnet keine juristischen Fristen.</x:v>
      </x:c>
      <x:c r="C37" s="16" t="str">
        <x:v>Interpretation: „Geprüft“ ist nur ein von Dir selbst gesetzter Status. Die Datei verifiziert weder Forderungshöhen noch Forderungsgrundlagen und berechnet keine juristischen Fristen.</x:v>
      </x:c>
      <x:c r="D37" s="16" t="str">
        <x:v>Interpretation: „Geprüft“ ist nur ein von Dir selbst gesetzter Status. Die Datei verifiziert weder Forderungshöhen noch Forderungsgrundlagen und berechnet keine juristischen Fristen.</x:v>
      </x:c>
      <x:c r="E37" s="16" t="str">
        <x:v>Interpretation: „Geprüft“ ist nur ein von Dir selbst gesetzter Status. Die Datei verifiziert weder Forderungshöhen noch Forderungsgrundlagen und berechnet keine juristischen Fristen.</x:v>
      </x:c>
      <x:c r="F37" s="16" t="str">
        <x:v>Interpretation: „Geprüft“ ist nur ein von Dir selbst gesetzter Status. Die Datei verifiziert weder Forderungshöhen noch Forderungsgrundlagen und berechnet keine juristischen Fristen.</x:v>
      </x:c>
      <x:c r="G37" s="16" t="str">
        <x:v>Interpretation: „Geprüft“ ist nur ein von Dir selbst gesetzter Status. Die Datei verifiziert weder Forderungshöhen noch Forderungsgrundlagen und berechnet keine juristischen Fristen.</x:v>
      </x:c>
      <x:c r="H37" s="16" t="str">
        <x:v>Interpretation: „Geprüft“ ist nur ein von Dir selbst gesetzter Status. Die Datei verifiziert weder Forderungshöhen noch Forderungsgrundlagen und berechnet keine juristischen Fristen.</x:v>
      </x:c>
      <x:c r="I37" s="16" t="str">
        <x:v>Interpretation: „Geprüft“ ist nur ein von Dir selbst gesetzter Status. Die Datei verifiziert weder Forderungshöhen noch Forderungsgrundlagen und berechnet keine juristischen Fristen.</x:v>
      </x:c>
      <x:c r="J37" s="16" t="str">
        <x:v>Interpretation: „Geprüft“ ist nur ein von Dir selbst gesetzter Status. Die Datei verifiziert weder Forderungshöhen noch Forderungsgrundlagen und berechnet keine juristischen Fristen.</x:v>
      </x:c>
      <x:c r="K37" s="16" t="str">
        <x:v>Interpretation: „Geprüft“ ist nur ein von Dir selbst gesetzter Status. Die Datei verifiziert weder Forderungshöhen noch Forderungsgrundlagen und berechnet keine juristischen Fristen.</x:v>
      </x:c>
    </x:row>
    <x:row r="38" ht="25" customHeight="1">
      <x:c r="A38" s="16" t="str">
        <x:v>Interpretation: „Geprüft“ ist nur ein von Dir selbst gesetzter Status. Die Datei verifiziert weder Forderungshöhen noch Forderungsgrundlagen und berechnet keine juristischen Fristen.</x:v>
      </x:c>
      <x:c r="B38" s="16" t="str">
        <x:v>Interpretation: „Geprüft“ ist nur ein von Dir selbst gesetzter Status. Die Datei verifiziert weder Forderungshöhen noch Forderungsgrundlagen und berechnet keine juristischen Fristen.</x:v>
      </x:c>
      <x:c r="C38" s="16" t="str">
        <x:v>Interpretation: „Geprüft“ ist nur ein von Dir selbst gesetzter Status. Die Datei verifiziert weder Forderungshöhen noch Forderungsgrundlagen und berechnet keine juristischen Fristen.</x:v>
      </x:c>
      <x:c r="D38" s="16" t="str">
        <x:v>Interpretation: „Geprüft“ ist nur ein von Dir selbst gesetzter Status. Die Datei verifiziert weder Forderungshöhen noch Forderungsgrundlagen und berechnet keine juristischen Fristen.</x:v>
      </x:c>
      <x:c r="E38" s="16" t="str">
        <x:v>Interpretation: „Geprüft“ ist nur ein von Dir selbst gesetzter Status. Die Datei verifiziert weder Forderungshöhen noch Forderungsgrundlagen und berechnet keine juristischen Fristen.</x:v>
      </x:c>
      <x:c r="F38" s="16" t="str">
        <x:v>Interpretation: „Geprüft“ ist nur ein von Dir selbst gesetzter Status. Die Datei verifiziert weder Forderungshöhen noch Forderungsgrundlagen und berechnet keine juristischen Fristen.</x:v>
      </x:c>
      <x:c r="G38" s="16" t="str">
        <x:v>Interpretation: „Geprüft“ ist nur ein von Dir selbst gesetzter Status. Die Datei verifiziert weder Forderungshöhen noch Forderungsgrundlagen und berechnet keine juristischen Fristen.</x:v>
      </x:c>
      <x:c r="H38" s="16" t="str">
        <x:v>Interpretation: „Geprüft“ ist nur ein von Dir selbst gesetzter Status. Die Datei verifiziert weder Forderungshöhen noch Forderungsgrundlagen und berechnet keine juristischen Fristen.</x:v>
      </x:c>
      <x:c r="I38" s="16" t="str">
        <x:v>Interpretation: „Geprüft“ ist nur ein von Dir selbst gesetzter Status. Die Datei verifiziert weder Forderungshöhen noch Forderungsgrundlagen und berechnet keine juristischen Fristen.</x:v>
      </x:c>
      <x:c r="J38" s="16" t="str">
        <x:v>Interpretation: „Geprüft“ ist nur ein von Dir selbst gesetzter Status. Die Datei verifiziert weder Forderungshöhen noch Forderungsgrundlagen und berechnet keine juristischen Fristen.</x:v>
      </x:c>
      <x:c r="K38" s="16" t="str">
        <x:v>Interpretation: „Geprüft“ ist nur ein von Dir selbst gesetzter Status. Die Datei verifiziert weder Forderungshöhen noch Forderungsgrundlagen und berechnet keine juristischen Fristen.</x:v>
      </x:c>
    </x:row>
    <x:row r="39">
      <x:c r="A39" s="2"/>
      <x:c r="B39" s="2"/>
      <x:c r="C39" s="2"/>
      <x:c r="D39" s="2"/>
      <x:c r="E39" s="2"/>
      <x:c r="F39" s="2"/>
      <x:c r="G39" s="2"/>
      <x:c r="H39" s="2"/>
      <x:c r="I39" s="2"/>
      <x:c r="J39" s="2"/>
      <x:c r="K39" s="2"/>
    </x:row>
    <x:row r="40" ht="25" customHeight="1">
      <x:c r="A40" s="16" t="str">
        <x:v>Abgleich: Die Gesamtsummen der einzelnen Blöcke sollten dem Dashboard entsprechen. Fehlende Kategorien oder Prüfstatus werden in „Nicht zugeordnet“ gezählt.</x:v>
      </x:c>
      <x:c r="B40" s="16" t="str">
        <x:v>Abgleich: Die Gesamtsummen der einzelnen Blöcke sollten dem Dashboard entsprechen. Fehlende Kategorien oder Prüfstatus werden in „Nicht zugeordnet“ gezählt.</x:v>
      </x:c>
      <x:c r="C40" s="16" t="str">
        <x:v>Abgleich: Die Gesamtsummen der einzelnen Blöcke sollten dem Dashboard entsprechen. Fehlende Kategorien oder Prüfstatus werden in „Nicht zugeordnet“ gezählt.</x:v>
      </x:c>
      <x:c r="D40" s="16" t="str">
        <x:v>Abgleich: Die Gesamtsummen der einzelnen Blöcke sollten dem Dashboard entsprechen. Fehlende Kategorien oder Prüfstatus werden in „Nicht zugeordnet“ gezählt.</x:v>
      </x:c>
      <x:c r="E40" s="16" t="str">
        <x:v>Abgleich: Die Gesamtsummen der einzelnen Blöcke sollten dem Dashboard entsprechen. Fehlende Kategorien oder Prüfstatus werden in „Nicht zugeordnet“ gezählt.</x:v>
      </x:c>
      <x:c r="F40" s="16" t="str">
        <x:v>Abgleich: Die Gesamtsummen der einzelnen Blöcke sollten dem Dashboard entsprechen. Fehlende Kategorien oder Prüfstatus werden in „Nicht zugeordnet“ gezählt.</x:v>
      </x:c>
      <x:c r="G40" s="16" t="str">
        <x:v>Abgleich: Die Gesamtsummen der einzelnen Blöcke sollten dem Dashboard entsprechen. Fehlende Kategorien oder Prüfstatus werden in „Nicht zugeordnet“ gezählt.</x:v>
      </x:c>
      <x:c r="H40" s="16" t="str">
        <x:v>Abgleich: Die Gesamtsummen der einzelnen Blöcke sollten dem Dashboard entsprechen. Fehlende Kategorien oder Prüfstatus werden in „Nicht zugeordnet“ gezählt.</x:v>
      </x:c>
      <x:c r="I40" s="16" t="str">
        <x:v>Abgleich: Die Gesamtsummen der einzelnen Blöcke sollten dem Dashboard entsprechen. Fehlende Kategorien oder Prüfstatus werden in „Nicht zugeordnet“ gezählt.</x:v>
      </x:c>
      <x:c r="J40" s="16" t="str">
        <x:v>Abgleich: Die Gesamtsummen der einzelnen Blöcke sollten dem Dashboard entsprechen. Fehlende Kategorien oder Prüfstatus werden in „Nicht zugeordnet“ gezählt.</x:v>
      </x:c>
      <x:c r="K40" s="16" t="str">
        <x:v>Abgleich: Die Gesamtsummen der einzelnen Blöcke sollten dem Dashboard entsprechen. Fehlende Kategorien oder Prüfstatus werden in „Nicht zugeordnet“ gezählt.</x:v>
      </x:c>
    </x:row>
    <x:row r="41" ht="25" customHeight="1">
      <x:c r="A41" s="16" t="str">
        <x:v>Abgleich: Die Gesamtsummen der einzelnen Blöcke sollten dem Dashboard entsprechen. Fehlende Kategorien oder Prüfstatus werden in „Nicht zugeordnet“ gezählt.</x:v>
      </x:c>
      <x:c r="B41" s="16" t="str">
        <x:v>Abgleich: Die Gesamtsummen der einzelnen Blöcke sollten dem Dashboard entsprechen. Fehlende Kategorien oder Prüfstatus werden in „Nicht zugeordnet“ gezählt.</x:v>
      </x:c>
      <x:c r="C41" s="16" t="str">
        <x:v>Abgleich: Die Gesamtsummen der einzelnen Blöcke sollten dem Dashboard entsprechen. Fehlende Kategorien oder Prüfstatus werden in „Nicht zugeordnet“ gezählt.</x:v>
      </x:c>
      <x:c r="D41" s="16" t="str">
        <x:v>Abgleich: Die Gesamtsummen der einzelnen Blöcke sollten dem Dashboard entsprechen. Fehlende Kategorien oder Prüfstatus werden in „Nicht zugeordnet“ gezählt.</x:v>
      </x:c>
      <x:c r="E41" s="16" t="str">
        <x:v>Abgleich: Die Gesamtsummen der einzelnen Blöcke sollten dem Dashboard entsprechen. Fehlende Kategorien oder Prüfstatus werden in „Nicht zugeordnet“ gezählt.</x:v>
      </x:c>
      <x:c r="F41" s="16" t="str">
        <x:v>Abgleich: Die Gesamtsummen der einzelnen Blöcke sollten dem Dashboard entsprechen. Fehlende Kategorien oder Prüfstatus werden in „Nicht zugeordnet“ gezählt.</x:v>
      </x:c>
      <x:c r="G41" s="16" t="str">
        <x:v>Abgleich: Die Gesamtsummen der einzelnen Blöcke sollten dem Dashboard entsprechen. Fehlende Kategorien oder Prüfstatus werden in „Nicht zugeordnet“ gezählt.</x:v>
      </x:c>
      <x:c r="H41" s="16" t="str">
        <x:v>Abgleich: Die Gesamtsummen der einzelnen Blöcke sollten dem Dashboard entsprechen. Fehlende Kategorien oder Prüfstatus werden in „Nicht zugeordnet“ gezählt.</x:v>
      </x:c>
      <x:c r="I41" s="16" t="str">
        <x:v>Abgleich: Die Gesamtsummen der einzelnen Blöcke sollten dem Dashboard entsprechen. Fehlende Kategorien oder Prüfstatus werden in „Nicht zugeordnet“ gezählt.</x:v>
      </x:c>
      <x:c r="J41" s="16" t="str">
        <x:v>Abgleich: Die Gesamtsummen der einzelnen Blöcke sollten dem Dashboard entsprechen. Fehlende Kategorien oder Prüfstatus werden in „Nicht zugeordnet“ gezählt.</x:v>
      </x:c>
      <x:c r="K41" s="16" t="str">
        <x:v>Abgleich: Die Gesamtsummen der einzelnen Blöcke sollten dem Dashboard entsprechen. Fehlende Kategorien oder Prüfstatus werden in „Nicht zugeordnet“ gezählt.</x:v>
      </x:c>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sheetData>
  <x:mergeCells>
    <x:mergeCell ref="A1:K2"/>
    <x:mergeCell ref="A3:K3"/>
    <x:mergeCell ref="A5:B5"/>
    <x:mergeCell ref="D5:E5"/>
    <x:mergeCell ref="G5:H5"/>
    <x:mergeCell ref="J5:K5"/>
    <x:mergeCell ref="A22:K22"/>
    <x:mergeCell ref="A37:K38"/>
    <x:mergeCell ref="A40:K41"/>
  </x:mergeCells>
  <x:pageMargins left="0.7" right="0.7" top="0.75" bottom="0.75" header="0.3" footer="0.3"/>
</x:worksheet>
</file>

<file path=xl/worksheets/sheet6.xml><?xml version="1.0" encoding="utf-8"?>
<x:worksheet xmlns:x="http://schemas.openxmlformats.org/spreadsheetml/2006/main">
  <x:sheetFormatPr defaultRowHeight="15"/>
  <x:cols>
    <x:col min="1" max="1" width="19" hidden="0" customWidth="1"/>
    <x:col min="2" max="2" width="20" hidden="0" customWidth="1"/>
    <x:col min="3" max="3" width="20" hidden="0" customWidth="1"/>
    <x:col min="4" max="4" width="19" hidden="0" customWidth="1"/>
    <x:col min="5" max="5" width="23" hidden="0" customWidth="1"/>
    <x:col min="6" max="6" width="21" hidden="0" customWidth="1"/>
    <x:col min="7" max="7" width="19" hidden="0" customWidth="1"/>
    <x:col min="8" max="8" width="23" hidden="0" customWidth="1"/>
  </x:cols>
  <x:sheetData>
    <x:row r="1" ht="27" customHeight="1">
      <x:c r="A1" s="8" t="str">
        <x:v>MONATSREPORT  /  ZAHLUNGEN UND NEUE KOSTEN</x:v>
      </x:c>
      <x:c r="B1" s="8" t="str">
        <x:v>MONATSREPORT  /  ZAHLUNGEN UND NEUE KOSTEN</x:v>
      </x:c>
      <x:c r="C1" s="8" t="str">
        <x:v>MONATSREPORT  /  ZAHLUNGEN UND NEUE KOSTEN</x:v>
      </x:c>
      <x:c r="D1" s="8" t="str">
        <x:v>MONATSREPORT  /  ZAHLUNGEN UND NEUE KOSTEN</x:v>
      </x:c>
      <x:c r="E1" s="8" t="str">
        <x:v>MONATSREPORT  /  ZAHLUNGEN UND NEUE KOSTEN</x:v>
      </x:c>
      <x:c r="F1" s="8" t="str">
        <x:v>MONATSREPORT  /  ZAHLUNGEN UND NEUE KOSTEN</x:v>
      </x:c>
      <x:c r="G1" s="8" t="str">
        <x:v>MONATSREPORT  /  ZAHLUNGEN UND NEUE KOSTEN</x:v>
      </x:c>
      <x:c r="H1" s="8" t="str">
        <x:v>MONATSREPORT  /  ZAHLUNGEN UND NEUE KOSTEN</x:v>
      </x:c>
    </x:row>
    <x:row r="2" ht="27" customHeight="1">
      <x:c r="A2" s="8" t="str">
        <x:v>MONATSREPORT  /  ZAHLUNGEN UND NEUE KOSTEN</x:v>
      </x:c>
      <x:c r="B2" s="8" t="str">
        <x:v>MONATSREPORT  /  ZAHLUNGEN UND NEUE KOSTEN</x:v>
      </x:c>
      <x:c r="C2" s="8" t="str">
        <x:v>MONATSREPORT  /  ZAHLUNGEN UND NEUE KOSTEN</x:v>
      </x:c>
      <x:c r="D2" s="8" t="str">
        <x:v>MONATSREPORT  /  ZAHLUNGEN UND NEUE KOSTEN</x:v>
      </x:c>
      <x:c r="E2" s="8" t="str">
        <x:v>MONATSREPORT  /  ZAHLUNGEN UND NEUE KOSTEN</x:v>
      </x:c>
      <x:c r="F2" s="8" t="str">
        <x:v>MONATSREPORT  /  ZAHLUNGEN UND NEUE KOSTEN</x:v>
      </x:c>
      <x:c r="G2" s="8" t="str">
        <x:v>MONATSREPORT  /  ZAHLUNGEN UND NEUE KOSTEN</x:v>
      </x:c>
      <x:c r="H2" s="8" t="str">
        <x:v>MONATSREPORT  /  ZAHLUNGEN UND NEUE KOSTEN</x:v>
      </x:c>
    </x:row>
    <x:row r="3" ht="29" customHeight="1">
      <x:c r="A3" s="16" t="str">
        <x:v>Rollierender Zwölfmonatsüberblick. Zeigt nur gültige gebuchte Vorgänge, keine historischen Gesamtschuldenstände.</x:v>
      </x:c>
      <x:c r="B3" s="16" t="str">
        <x:v>Rollierender Zwölfmonatsüberblick. Zeigt nur gültige gebuchte Vorgänge, keine historischen Gesamtschuldenstände.</x:v>
      </x:c>
      <x:c r="C3" s="16" t="str">
        <x:v>Rollierender Zwölfmonatsüberblick. Zeigt nur gültige gebuchte Vorgänge, keine historischen Gesamtschuldenstände.</x:v>
      </x:c>
      <x:c r="D3" s="16" t="str">
        <x:v>Rollierender Zwölfmonatsüberblick. Zeigt nur gültige gebuchte Vorgänge, keine historischen Gesamtschuldenstände.</x:v>
      </x:c>
      <x:c r="E3" s="16" t="str">
        <x:v>Rollierender Zwölfmonatsüberblick. Zeigt nur gültige gebuchte Vorgänge, keine historischen Gesamtschuldenstände.</x:v>
      </x:c>
      <x:c r="F3" s="16" t="str">
        <x:v>Rollierender Zwölfmonatsüberblick. Zeigt nur gültige gebuchte Vorgänge, keine historischen Gesamtschuldenstände.</x:v>
      </x:c>
      <x:c r="G3" s="16" t="str">
        <x:v>Rollierender Zwölfmonatsüberblick. Zeigt nur gültige gebuchte Vorgänge, keine historischen Gesamtschuldenstände.</x:v>
      </x:c>
      <x:c r="H3" s="16" t="str">
        <x:v>Rollierender Zwölfmonatsüberblick. Zeigt nur gültige gebuchte Vorgänge, keine historischen Gesamtschuldenstände.</x:v>
      </x:c>
    </x:row>
    <x:row r="4" ht="12" customHeight="1">
      <x:c r="A4" s="2"/>
      <x:c r="B4" s="2"/>
      <x:c r="C4" s="2"/>
      <x:c r="D4" s="2"/>
      <x:c r="E4" s="2"/>
      <x:c r="F4" s="2"/>
      <x:c r="G4" s="2"/>
      <x:c r="H4" s="2"/>
    </x:row>
    <x:row r="5" ht="27" customHeight="1">
      <x:c r="A5" s="22" t="str">
        <x:v>BUCHUNGSENTWICKLUNG   ·   ZAHLUNGEN MINUS NEUE KOSTEN UND KORREKTUREN</x:v>
      </x:c>
      <x:c r="B5" s="22" t="str">
        <x:v>BUCHUNGSENTWICKLUNG   ·   ZAHLUNGEN MINUS NEUE KOSTEN UND KORREKTUREN</x:v>
      </x:c>
      <x:c r="C5" s="22" t="str">
        <x:v>BUCHUNGSENTWICKLUNG   ·   ZAHLUNGEN MINUS NEUE KOSTEN UND KORREKTUREN</x:v>
      </x:c>
      <x:c r="D5" s="22" t="str">
        <x:v>BUCHUNGSENTWICKLUNG   ·   ZAHLUNGEN MINUS NEUE KOSTEN UND KORREKTUREN</x:v>
      </x:c>
      <x:c r="E5" s="22" t="str">
        <x:v>BUCHUNGSENTWICKLUNG   ·   ZAHLUNGEN MINUS NEUE KOSTEN UND KORREKTUREN</x:v>
      </x:c>
      <x:c r="F5" s="22" t="str">
        <x:v>BUCHUNGSENTWICKLUNG   ·   ZAHLUNGEN MINUS NEUE KOSTEN UND KORREKTUREN</x:v>
      </x:c>
      <x:c r="G5" s="22" t="str">
        <x:v>BUCHUNGSENTWICKLUNG   ·   ZAHLUNGEN MINUS NEUE KOSTEN UND KORREKTUREN</x:v>
      </x:c>
      <x:c r="H5" s="22" t="str">
        <x:v>BUCHUNGSENTWICKLUNG   ·   ZAHLUNGEN MINUS NEUE KOSTEN UND KORREKTUREN</x:v>
      </x:c>
    </x:row>
    <x:row r="6">
      <x:c r="A6" s="2"/>
      <x:c r="B6" s="2"/>
      <x:c r="C6" s="2"/>
      <x:c r="D6" s="2"/>
      <x:c r="E6" s="2"/>
      <x:c r="F6" s="2"/>
      <x:c r="G6" s="2"/>
      <x:c r="H6" s="2"/>
    </x:row>
    <x:row r="7" ht="35" customHeight="1">
      <x:c r="A7" s="74" t="str">
        <x:v>Monat</x:v>
      </x:c>
      <x:c r="B7" s="74" t="str">
        <x:v>Zahlungen (€)</x:v>
      </x:c>
      <x:c r="C7" s="74" t="str">
        <x:v>Neue Kosten (€)</x:v>
      </x:c>
      <x:c r="D7" s="74" t="str">
        <x:v>Korrekturen (€)</x:v>
      </x:c>
      <x:c r="E7" s="74" t="str">
        <x:v>Nettoveränderung (€)</x:v>
      </x:c>
      <x:c r="F7" s="2"/>
      <x:c r="G7" s="2"/>
      <x:c r="H7" s="2"/>
    </x:row>
    <x:row r="8" ht="27" customHeight="1">
      <x:c r="A8" s="136" t="n">
        <x:f>DATE(YEAR(TODAY()),MONTH(TODAY())-11,1)</x:f>
        <x:v>45931</x:v>
      </x:c>
      <x:c r="B8" s="100" t="n">
        <x:f>SUMIFS(Buchungen!$D$9:$D$308,Buchungen!$A$9:$A$308,"&gt;="&amp;A8,Buchungen!$A$9:$A$308,"&lt;"&amp;EDATE(A8,1),Buchungen!$E$9:$E$308,"Gebucht",Buchungen!$I$9:$I$308,"OK",Buchungen!$C$9:$C$308,"Zahlung")</x:f>
        <x:v>0</x:v>
      </x:c>
      <x:c r="C8" s="100" t="n">
        <x:f>SUMIFS(Buchungen!$H$9:$H$308,Buchungen!$A$9:$A$308,"&gt;="&amp;A8,Buchungen!$A$9:$A$308,"&lt;"&amp;EDATE(A8,1),Buchungen!$E$9:$E$308,"Gebucht",Buchungen!$I$9:$I$308,"OK",Buchungen!$C$9:$C$308,"Zinsen")+SUMIFS(Buchungen!$H$9:$H$308,Buchungen!$A$9:$A$308,"&gt;="&amp;A8,Buchungen!$A$9:$A$308,"&lt;"&amp;EDATE(A8,1),Buchungen!$E$9:$E$308,"Gebucht",Buchungen!$I$9:$I$308,"OK",Buchungen!$C$9:$C$308,"Gebühren")+SUMIFS(Buchungen!$H$9:$H$308,Buchungen!$A$9:$A$308,"&gt;="&amp;A8,Buchungen!$A$9:$A$308,"&lt;"&amp;EDATE(A8,1),Buchungen!$E$9:$E$308,"Gebucht",Buchungen!$I$9:$I$308,"OK",Buchungen!$C$9:$C$308,"Sonstige Erhöhung")</x:f>
        <x:v>0</x:v>
      </x:c>
      <x:c r="D8" s="100" t="n">
        <x:f>SUMIFS(Buchungen!$H$9:$H$308,Buchungen!$A$9:$A$308,"&gt;="&amp;A8,Buchungen!$A$9:$A$308,"&lt;"&amp;EDATE(A8,1),Buchungen!$E$9:$E$308,"Gebucht",Buchungen!$I$9:$I$308,"OK",Buchungen!$C$9:$C$308,"Korrektur +")+SUMIFS(Buchungen!$H$9:$H$308,Buchungen!$A$9:$A$308,"&gt;="&amp;A8,Buchungen!$A$9:$A$308,"&lt;"&amp;EDATE(A8,1),Buchungen!$E$9:$E$308,"Gebucht",Buchungen!$I$9:$I$308,"OK",Buchungen!$C$9:$C$308,"Korrektur -")</x:f>
        <x:v>0</x:v>
      </x:c>
      <x:c r="E8" s="138" t="n">
        <x:f>B8-C8-D8</x:f>
        <x:v>0</x:v>
      </x:c>
      <x:c r="F8" s="2"/>
      <x:c r="G8" s="2"/>
      <x:c r="H8" s="2"/>
    </x:row>
    <x:row r="9" ht="27" customHeight="1">
      <x:c r="A9" s="136" t="n">
        <x:f>EDATE(A8,1)</x:f>
        <x:v>45962</x:v>
      </x:c>
      <x:c r="B9" s="100" t="n">
        <x:f>SUMIFS(Buchungen!$D$9:$D$308,Buchungen!$A$9:$A$308,"&gt;="&amp;A9,Buchungen!$A$9:$A$308,"&lt;"&amp;EDATE(A9,1),Buchungen!$E$9:$E$308,"Gebucht",Buchungen!$I$9:$I$308,"OK",Buchungen!$C$9:$C$308,"Zahlung")</x:f>
        <x:v>0</x:v>
      </x:c>
      <x:c r="C9" s="100" t="n">
        <x:f>SUMIFS(Buchungen!$H$9:$H$308,Buchungen!$A$9:$A$308,"&gt;="&amp;A9,Buchungen!$A$9:$A$308,"&lt;"&amp;EDATE(A9,1),Buchungen!$E$9:$E$308,"Gebucht",Buchungen!$I$9:$I$308,"OK",Buchungen!$C$9:$C$308,"Zinsen")+SUMIFS(Buchungen!$H$9:$H$308,Buchungen!$A$9:$A$308,"&gt;="&amp;A9,Buchungen!$A$9:$A$308,"&lt;"&amp;EDATE(A9,1),Buchungen!$E$9:$E$308,"Gebucht",Buchungen!$I$9:$I$308,"OK",Buchungen!$C$9:$C$308,"Gebühren")+SUMIFS(Buchungen!$H$9:$H$308,Buchungen!$A$9:$A$308,"&gt;="&amp;A9,Buchungen!$A$9:$A$308,"&lt;"&amp;EDATE(A9,1),Buchungen!$E$9:$E$308,"Gebucht",Buchungen!$I$9:$I$308,"OK",Buchungen!$C$9:$C$308,"Sonstige Erhöhung")</x:f>
        <x:v>0</x:v>
      </x:c>
      <x:c r="D9" s="100" t="n">
        <x:f>SUMIFS(Buchungen!$H$9:$H$308,Buchungen!$A$9:$A$308,"&gt;="&amp;A9,Buchungen!$A$9:$A$308,"&lt;"&amp;EDATE(A9,1),Buchungen!$E$9:$E$308,"Gebucht",Buchungen!$I$9:$I$308,"OK",Buchungen!$C$9:$C$308,"Korrektur +")+SUMIFS(Buchungen!$H$9:$H$308,Buchungen!$A$9:$A$308,"&gt;="&amp;A9,Buchungen!$A$9:$A$308,"&lt;"&amp;EDATE(A9,1),Buchungen!$E$9:$E$308,"Gebucht",Buchungen!$I$9:$I$308,"OK",Buchungen!$C$9:$C$308,"Korrektur -")</x:f>
        <x:v>0</x:v>
      </x:c>
      <x:c r="E9" s="138" t="n">
        <x:f>B9-C9-D9</x:f>
        <x:v>0</x:v>
      </x:c>
      <x:c r="F9" s="2"/>
      <x:c r="G9" s="2"/>
      <x:c r="H9" s="2"/>
    </x:row>
    <x:row r="10" ht="27" customHeight="1">
      <x:c r="A10" s="136" t="n">
        <x:f>EDATE(A9,1)</x:f>
        <x:v>45992</x:v>
      </x:c>
      <x:c r="B10" s="100" t="n">
        <x:f>SUMIFS(Buchungen!$D$9:$D$308,Buchungen!$A$9:$A$308,"&gt;="&amp;A10,Buchungen!$A$9:$A$308,"&lt;"&amp;EDATE(A10,1),Buchungen!$E$9:$E$308,"Gebucht",Buchungen!$I$9:$I$308,"OK",Buchungen!$C$9:$C$308,"Zahlung")</x:f>
        <x:v>0</x:v>
      </x:c>
      <x:c r="C10" s="100" t="n">
        <x:f>SUMIFS(Buchungen!$H$9:$H$308,Buchungen!$A$9:$A$308,"&gt;="&amp;A10,Buchungen!$A$9:$A$308,"&lt;"&amp;EDATE(A10,1),Buchungen!$E$9:$E$308,"Gebucht",Buchungen!$I$9:$I$308,"OK",Buchungen!$C$9:$C$308,"Zinsen")+SUMIFS(Buchungen!$H$9:$H$308,Buchungen!$A$9:$A$308,"&gt;="&amp;A10,Buchungen!$A$9:$A$308,"&lt;"&amp;EDATE(A10,1),Buchungen!$E$9:$E$308,"Gebucht",Buchungen!$I$9:$I$308,"OK",Buchungen!$C$9:$C$308,"Gebühren")+SUMIFS(Buchungen!$H$9:$H$308,Buchungen!$A$9:$A$308,"&gt;="&amp;A10,Buchungen!$A$9:$A$308,"&lt;"&amp;EDATE(A10,1),Buchungen!$E$9:$E$308,"Gebucht",Buchungen!$I$9:$I$308,"OK",Buchungen!$C$9:$C$308,"Sonstige Erhöhung")</x:f>
        <x:v>0</x:v>
      </x:c>
      <x:c r="D10" s="100" t="n">
        <x:f>SUMIFS(Buchungen!$H$9:$H$308,Buchungen!$A$9:$A$308,"&gt;="&amp;A10,Buchungen!$A$9:$A$308,"&lt;"&amp;EDATE(A10,1),Buchungen!$E$9:$E$308,"Gebucht",Buchungen!$I$9:$I$308,"OK",Buchungen!$C$9:$C$308,"Korrektur +")+SUMIFS(Buchungen!$H$9:$H$308,Buchungen!$A$9:$A$308,"&gt;="&amp;A10,Buchungen!$A$9:$A$308,"&lt;"&amp;EDATE(A10,1),Buchungen!$E$9:$E$308,"Gebucht",Buchungen!$I$9:$I$308,"OK",Buchungen!$C$9:$C$308,"Korrektur -")</x:f>
        <x:v>0</x:v>
      </x:c>
      <x:c r="E10" s="138" t="n">
        <x:f>B10-C10-D10</x:f>
        <x:v>0</x:v>
      </x:c>
      <x:c r="F10" s="2"/>
      <x:c r="G10" s="2"/>
      <x:c r="H10" s="2"/>
    </x:row>
    <x:row r="11" ht="27" customHeight="1">
      <x:c r="A11" s="136" t="n">
        <x:f>EDATE(A10,1)</x:f>
        <x:v>46023</x:v>
      </x:c>
      <x:c r="B11" s="100" t="n">
        <x:f>SUMIFS(Buchungen!$D$9:$D$308,Buchungen!$A$9:$A$308,"&gt;="&amp;A11,Buchungen!$A$9:$A$308,"&lt;"&amp;EDATE(A11,1),Buchungen!$E$9:$E$308,"Gebucht",Buchungen!$I$9:$I$308,"OK",Buchungen!$C$9:$C$308,"Zahlung")</x:f>
        <x:v>0</x:v>
      </x:c>
      <x:c r="C11" s="100" t="n">
        <x:f>SUMIFS(Buchungen!$H$9:$H$308,Buchungen!$A$9:$A$308,"&gt;="&amp;A11,Buchungen!$A$9:$A$308,"&lt;"&amp;EDATE(A11,1),Buchungen!$E$9:$E$308,"Gebucht",Buchungen!$I$9:$I$308,"OK",Buchungen!$C$9:$C$308,"Zinsen")+SUMIFS(Buchungen!$H$9:$H$308,Buchungen!$A$9:$A$308,"&gt;="&amp;A11,Buchungen!$A$9:$A$308,"&lt;"&amp;EDATE(A11,1),Buchungen!$E$9:$E$308,"Gebucht",Buchungen!$I$9:$I$308,"OK",Buchungen!$C$9:$C$308,"Gebühren")+SUMIFS(Buchungen!$H$9:$H$308,Buchungen!$A$9:$A$308,"&gt;="&amp;A11,Buchungen!$A$9:$A$308,"&lt;"&amp;EDATE(A11,1),Buchungen!$E$9:$E$308,"Gebucht",Buchungen!$I$9:$I$308,"OK",Buchungen!$C$9:$C$308,"Sonstige Erhöhung")</x:f>
        <x:v>0</x:v>
      </x:c>
      <x:c r="D11" s="100" t="n">
        <x:f>SUMIFS(Buchungen!$H$9:$H$308,Buchungen!$A$9:$A$308,"&gt;="&amp;A11,Buchungen!$A$9:$A$308,"&lt;"&amp;EDATE(A11,1),Buchungen!$E$9:$E$308,"Gebucht",Buchungen!$I$9:$I$308,"OK",Buchungen!$C$9:$C$308,"Korrektur +")+SUMIFS(Buchungen!$H$9:$H$308,Buchungen!$A$9:$A$308,"&gt;="&amp;A11,Buchungen!$A$9:$A$308,"&lt;"&amp;EDATE(A11,1),Buchungen!$E$9:$E$308,"Gebucht",Buchungen!$I$9:$I$308,"OK",Buchungen!$C$9:$C$308,"Korrektur -")</x:f>
        <x:v>0</x:v>
      </x:c>
      <x:c r="E11" s="138" t="n">
        <x:f>B11-C11-D11</x:f>
        <x:v>0</x:v>
      </x:c>
      <x:c r="F11" s="2"/>
      <x:c r="G11" s="2"/>
      <x:c r="H11" s="2"/>
    </x:row>
    <x:row r="12" ht="27" customHeight="1">
      <x:c r="A12" s="136" t="n">
        <x:f>EDATE(A11,1)</x:f>
        <x:v>46054</x:v>
      </x:c>
      <x:c r="B12" s="100" t="n">
        <x:f>SUMIFS(Buchungen!$D$9:$D$308,Buchungen!$A$9:$A$308,"&gt;="&amp;A12,Buchungen!$A$9:$A$308,"&lt;"&amp;EDATE(A12,1),Buchungen!$E$9:$E$308,"Gebucht",Buchungen!$I$9:$I$308,"OK",Buchungen!$C$9:$C$308,"Zahlung")</x:f>
        <x:v>0</x:v>
      </x:c>
      <x:c r="C12" s="100" t="n">
        <x:f>SUMIFS(Buchungen!$H$9:$H$308,Buchungen!$A$9:$A$308,"&gt;="&amp;A12,Buchungen!$A$9:$A$308,"&lt;"&amp;EDATE(A12,1),Buchungen!$E$9:$E$308,"Gebucht",Buchungen!$I$9:$I$308,"OK",Buchungen!$C$9:$C$308,"Zinsen")+SUMIFS(Buchungen!$H$9:$H$308,Buchungen!$A$9:$A$308,"&gt;="&amp;A12,Buchungen!$A$9:$A$308,"&lt;"&amp;EDATE(A12,1),Buchungen!$E$9:$E$308,"Gebucht",Buchungen!$I$9:$I$308,"OK",Buchungen!$C$9:$C$308,"Gebühren")+SUMIFS(Buchungen!$H$9:$H$308,Buchungen!$A$9:$A$308,"&gt;="&amp;A12,Buchungen!$A$9:$A$308,"&lt;"&amp;EDATE(A12,1),Buchungen!$E$9:$E$308,"Gebucht",Buchungen!$I$9:$I$308,"OK",Buchungen!$C$9:$C$308,"Sonstige Erhöhung")</x:f>
        <x:v>0</x:v>
      </x:c>
      <x:c r="D12" s="100" t="n">
        <x:f>SUMIFS(Buchungen!$H$9:$H$308,Buchungen!$A$9:$A$308,"&gt;="&amp;A12,Buchungen!$A$9:$A$308,"&lt;"&amp;EDATE(A12,1),Buchungen!$E$9:$E$308,"Gebucht",Buchungen!$I$9:$I$308,"OK",Buchungen!$C$9:$C$308,"Korrektur +")+SUMIFS(Buchungen!$H$9:$H$308,Buchungen!$A$9:$A$308,"&gt;="&amp;A12,Buchungen!$A$9:$A$308,"&lt;"&amp;EDATE(A12,1),Buchungen!$E$9:$E$308,"Gebucht",Buchungen!$I$9:$I$308,"OK",Buchungen!$C$9:$C$308,"Korrektur -")</x:f>
        <x:v>0</x:v>
      </x:c>
      <x:c r="E12" s="138" t="n">
        <x:f>B12-C12-D12</x:f>
        <x:v>0</x:v>
      </x:c>
      <x:c r="F12" s="2"/>
      <x:c r="G12" s="2"/>
      <x:c r="H12" s="2"/>
    </x:row>
    <x:row r="13" ht="27" customHeight="1">
      <x:c r="A13" s="136" t="n">
        <x:f>EDATE(A12,1)</x:f>
        <x:v>46082</x:v>
      </x:c>
      <x:c r="B13" s="100" t="n">
        <x:f>SUMIFS(Buchungen!$D$9:$D$308,Buchungen!$A$9:$A$308,"&gt;="&amp;A13,Buchungen!$A$9:$A$308,"&lt;"&amp;EDATE(A13,1),Buchungen!$E$9:$E$308,"Gebucht",Buchungen!$I$9:$I$308,"OK",Buchungen!$C$9:$C$308,"Zahlung")</x:f>
        <x:v>0</x:v>
      </x:c>
      <x:c r="C13" s="100" t="n">
        <x:f>SUMIFS(Buchungen!$H$9:$H$308,Buchungen!$A$9:$A$308,"&gt;="&amp;A13,Buchungen!$A$9:$A$308,"&lt;"&amp;EDATE(A13,1),Buchungen!$E$9:$E$308,"Gebucht",Buchungen!$I$9:$I$308,"OK",Buchungen!$C$9:$C$308,"Zinsen")+SUMIFS(Buchungen!$H$9:$H$308,Buchungen!$A$9:$A$308,"&gt;="&amp;A13,Buchungen!$A$9:$A$308,"&lt;"&amp;EDATE(A13,1),Buchungen!$E$9:$E$308,"Gebucht",Buchungen!$I$9:$I$308,"OK",Buchungen!$C$9:$C$308,"Gebühren")+SUMIFS(Buchungen!$H$9:$H$308,Buchungen!$A$9:$A$308,"&gt;="&amp;A13,Buchungen!$A$9:$A$308,"&lt;"&amp;EDATE(A13,1),Buchungen!$E$9:$E$308,"Gebucht",Buchungen!$I$9:$I$308,"OK",Buchungen!$C$9:$C$308,"Sonstige Erhöhung")</x:f>
        <x:v>0</x:v>
      </x:c>
      <x:c r="D13" s="100" t="n">
        <x:f>SUMIFS(Buchungen!$H$9:$H$308,Buchungen!$A$9:$A$308,"&gt;="&amp;A13,Buchungen!$A$9:$A$308,"&lt;"&amp;EDATE(A13,1),Buchungen!$E$9:$E$308,"Gebucht",Buchungen!$I$9:$I$308,"OK",Buchungen!$C$9:$C$308,"Korrektur +")+SUMIFS(Buchungen!$H$9:$H$308,Buchungen!$A$9:$A$308,"&gt;="&amp;A13,Buchungen!$A$9:$A$308,"&lt;"&amp;EDATE(A13,1),Buchungen!$E$9:$E$308,"Gebucht",Buchungen!$I$9:$I$308,"OK",Buchungen!$C$9:$C$308,"Korrektur -")</x:f>
        <x:v>0</x:v>
      </x:c>
      <x:c r="E13" s="138" t="n">
        <x:f>B13-C13-D13</x:f>
        <x:v>0</x:v>
      </x:c>
      <x:c r="F13" s="2"/>
      <x:c r="G13" s="2"/>
      <x:c r="H13" s="2"/>
    </x:row>
    <x:row r="14" ht="27" customHeight="1">
      <x:c r="A14" s="136" t="n">
        <x:f>EDATE(A13,1)</x:f>
        <x:v>46113</x:v>
      </x:c>
      <x:c r="B14" s="100" t="n">
        <x:f>SUMIFS(Buchungen!$D$9:$D$308,Buchungen!$A$9:$A$308,"&gt;="&amp;A14,Buchungen!$A$9:$A$308,"&lt;"&amp;EDATE(A14,1),Buchungen!$E$9:$E$308,"Gebucht",Buchungen!$I$9:$I$308,"OK",Buchungen!$C$9:$C$308,"Zahlung")</x:f>
        <x:v>0</x:v>
      </x:c>
      <x:c r="C14" s="100" t="n">
        <x:f>SUMIFS(Buchungen!$H$9:$H$308,Buchungen!$A$9:$A$308,"&gt;="&amp;A14,Buchungen!$A$9:$A$308,"&lt;"&amp;EDATE(A14,1),Buchungen!$E$9:$E$308,"Gebucht",Buchungen!$I$9:$I$308,"OK",Buchungen!$C$9:$C$308,"Zinsen")+SUMIFS(Buchungen!$H$9:$H$308,Buchungen!$A$9:$A$308,"&gt;="&amp;A14,Buchungen!$A$9:$A$308,"&lt;"&amp;EDATE(A14,1),Buchungen!$E$9:$E$308,"Gebucht",Buchungen!$I$9:$I$308,"OK",Buchungen!$C$9:$C$308,"Gebühren")+SUMIFS(Buchungen!$H$9:$H$308,Buchungen!$A$9:$A$308,"&gt;="&amp;A14,Buchungen!$A$9:$A$308,"&lt;"&amp;EDATE(A14,1),Buchungen!$E$9:$E$308,"Gebucht",Buchungen!$I$9:$I$308,"OK",Buchungen!$C$9:$C$308,"Sonstige Erhöhung")</x:f>
        <x:v>0</x:v>
      </x:c>
      <x:c r="D14" s="100" t="n">
        <x:f>SUMIFS(Buchungen!$H$9:$H$308,Buchungen!$A$9:$A$308,"&gt;="&amp;A14,Buchungen!$A$9:$A$308,"&lt;"&amp;EDATE(A14,1),Buchungen!$E$9:$E$308,"Gebucht",Buchungen!$I$9:$I$308,"OK",Buchungen!$C$9:$C$308,"Korrektur +")+SUMIFS(Buchungen!$H$9:$H$308,Buchungen!$A$9:$A$308,"&gt;="&amp;A14,Buchungen!$A$9:$A$308,"&lt;"&amp;EDATE(A14,1),Buchungen!$E$9:$E$308,"Gebucht",Buchungen!$I$9:$I$308,"OK",Buchungen!$C$9:$C$308,"Korrektur -")</x:f>
        <x:v>0</x:v>
      </x:c>
      <x:c r="E14" s="138" t="n">
        <x:f>B14-C14-D14</x:f>
        <x:v>0</x:v>
      </x:c>
      <x:c r="F14" s="2"/>
      <x:c r="G14" s="2"/>
      <x:c r="H14" s="2"/>
    </x:row>
    <x:row r="15" ht="27" customHeight="1">
      <x:c r="A15" s="136" t="n">
        <x:f>EDATE(A14,1)</x:f>
        <x:v>46143</x:v>
      </x:c>
      <x:c r="B15" s="100" t="n">
        <x:f>SUMIFS(Buchungen!$D$9:$D$308,Buchungen!$A$9:$A$308,"&gt;="&amp;A15,Buchungen!$A$9:$A$308,"&lt;"&amp;EDATE(A15,1),Buchungen!$E$9:$E$308,"Gebucht",Buchungen!$I$9:$I$308,"OK",Buchungen!$C$9:$C$308,"Zahlung")</x:f>
        <x:v>0</x:v>
      </x:c>
      <x:c r="C15" s="100" t="n">
        <x:f>SUMIFS(Buchungen!$H$9:$H$308,Buchungen!$A$9:$A$308,"&gt;="&amp;A15,Buchungen!$A$9:$A$308,"&lt;"&amp;EDATE(A15,1),Buchungen!$E$9:$E$308,"Gebucht",Buchungen!$I$9:$I$308,"OK",Buchungen!$C$9:$C$308,"Zinsen")+SUMIFS(Buchungen!$H$9:$H$308,Buchungen!$A$9:$A$308,"&gt;="&amp;A15,Buchungen!$A$9:$A$308,"&lt;"&amp;EDATE(A15,1),Buchungen!$E$9:$E$308,"Gebucht",Buchungen!$I$9:$I$308,"OK",Buchungen!$C$9:$C$308,"Gebühren")+SUMIFS(Buchungen!$H$9:$H$308,Buchungen!$A$9:$A$308,"&gt;="&amp;A15,Buchungen!$A$9:$A$308,"&lt;"&amp;EDATE(A15,1),Buchungen!$E$9:$E$308,"Gebucht",Buchungen!$I$9:$I$308,"OK",Buchungen!$C$9:$C$308,"Sonstige Erhöhung")</x:f>
        <x:v>0</x:v>
      </x:c>
      <x:c r="D15" s="100" t="n">
        <x:f>SUMIFS(Buchungen!$H$9:$H$308,Buchungen!$A$9:$A$308,"&gt;="&amp;A15,Buchungen!$A$9:$A$308,"&lt;"&amp;EDATE(A15,1),Buchungen!$E$9:$E$308,"Gebucht",Buchungen!$I$9:$I$308,"OK",Buchungen!$C$9:$C$308,"Korrektur +")+SUMIFS(Buchungen!$H$9:$H$308,Buchungen!$A$9:$A$308,"&gt;="&amp;A15,Buchungen!$A$9:$A$308,"&lt;"&amp;EDATE(A15,1),Buchungen!$E$9:$E$308,"Gebucht",Buchungen!$I$9:$I$308,"OK",Buchungen!$C$9:$C$308,"Korrektur -")</x:f>
        <x:v>0</x:v>
      </x:c>
      <x:c r="E15" s="138" t="n">
        <x:f>B15-C15-D15</x:f>
        <x:v>0</x:v>
      </x:c>
      <x:c r="F15" s="2"/>
      <x:c r="G15" s="2"/>
      <x:c r="H15" s="2"/>
    </x:row>
    <x:row r="16" ht="27" customHeight="1">
      <x:c r="A16" s="136" t="n">
        <x:f>EDATE(A15,1)</x:f>
        <x:v>46174</x:v>
      </x:c>
      <x:c r="B16" s="100" t="n">
        <x:f>SUMIFS(Buchungen!$D$9:$D$308,Buchungen!$A$9:$A$308,"&gt;="&amp;A16,Buchungen!$A$9:$A$308,"&lt;"&amp;EDATE(A16,1),Buchungen!$E$9:$E$308,"Gebucht",Buchungen!$I$9:$I$308,"OK",Buchungen!$C$9:$C$308,"Zahlung")</x:f>
        <x:v>0</x:v>
      </x:c>
      <x:c r="C16" s="100" t="n">
        <x:f>SUMIFS(Buchungen!$H$9:$H$308,Buchungen!$A$9:$A$308,"&gt;="&amp;A16,Buchungen!$A$9:$A$308,"&lt;"&amp;EDATE(A16,1),Buchungen!$E$9:$E$308,"Gebucht",Buchungen!$I$9:$I$308,"OK",Buchungen!$C$9:$C$308,"Zinsen")+SUMIFS(Buchungen!$H$9:$H$308,Buchungen!$A$9:$A$308,"&gt;="&amp;A16,Buchungen!$A$9:$A$308,"&lt;"&amp;EDATE(A16,1),Buchungen!$E$9:$E$308,"Gebucht",Buchungen!$I$9:$I$308,"OK",Buchungen!$C$9:$C$308,"Gebühren")+SUMIFS(Buchungen!$H$9:$H$308,Buchungen!$A$9:$A$308,"&gt;="&amp;A16,Buchungen!$A$9:$A$308,"&lt;"&amp;EDATE(A16,1),Buchungen!$E$9:$E$308,"Gebucht",Buchungen!$I$9:$I$308,"OK",Buchungen!$C$9:$C$308,"Sonstige Erhöhung")</x:f>
        <x:v>0</x:v>
      </x:c>
      <x:c r="D16" s="100" t="n">
        <x:f>SUMIFS(Buchungen!$H$9:$H$308,Buchungen!$A$9:$A$308,"&gt;="&amp;A16,Buchungen!$A$9:$A$308,"&lt;"&amp;EDATE(A16,1),Buchungen!$E$9:$E$308,"Gebucht",Buchungen!$I$9:$I$308,"OK",Buchungen!$C$9:$C$308,"Korrektur +")+SUMIFS(Buchungen!$H$9:$H$308,Buchungen!$A$9:$A$308,"&gt;="&amp;A16,Buchungen!$A$9:$A$308,"&lt;"&amp;EDATE(A16,1),Buchungen!$E$9:$E$308,"Gebucht",Buchungen!$I$9:$I$308,"OK",Buchungen!$C$9:$C$308,"Korrektur -")</x:f>
        <x:v>0</x:v>
      </x:c>
      <x:c r="E16" s="138" t="n">
        <x:f>B16-C16-D16</x:f>
        <x:v>0</x:v>
      </x:c>
      <x:c r="F16" s="2"/>
      <x:c r="G16" s="2"/>
      <x:c r="H16" s="2"/>
    </x:row>
    <x:row r="17" ht="27" customHeight="1">
      <x:c r="A17" s="136" t="n">
        <x:f>EDATE(A16,1)</x:f>
        <x:v>46204</x:v>
      </x:c>
      <x:c r="B17" s="100" t="n">
        <x:f>SUMIFS(Buchungen!$D$9:$D$308,Buchungen!$A$9:$A$308,"&gt;="&amp;A17,Buchungen!$A$9:$A$308,"&lt;"&amp;EDATE(A17,1),Buchungen!$E$9:$E$308,"Gebucht",Buchungen!$I$9:$I$308,"OK",Buchungen!$C$9:$C$308,"Zahlung")</x:f>
        <x:v>0</x:v>
      </x:c>
      <x:c r="C17" s="100" t="n">
        <x:f>SUMIFS(Buchungen!$H$9:$H$308,Buchungen!$A$9:$A$308,"&gt;="&amp;A17,Buchungen!$A$9:$A$308,"&lt;"&amp;EDATE(A17,1),Buchungen!$E$9:$E$308,"Gebucht",Buchungen!$I$9:$I$308,"OK",Buchungen!$C$9:$C$308,"Zinsen")+SUMIFS(Buchungen!$H$9:$H$308,Buchungen!$A$9:$A$308,"&gt;="&amp;A17,Buchungen!$A$9:$A$308,"&lt;"&amp;EDATE(A17,1),Buchungen!$E$9:$E$308,"Gebucht",Buchungen!$I$9:$I$308,"OK",Buchungen!$C$9:$C$308,"Gebühren")+SUMIFS(Buchungen!$H$9:$H$308,Buchungen!$A$9:$A$308,"&gt;="&amp;A17,Buchungen!$A$9:$A$308,"&lt;"&amp;EDATE(A17,1),Buchungen!$E$9:$E$308,"Gebucht",Buchungen!$I$9:$I$308,"OK",Buchungen!$C$9:$C$308,"Sonstige Erhöhung")</x:f>
        <x:v>0</x:v>
      </x:c>
      <x:c r="D17" s="100" t="n">
        <x:f>SUMIFS(Buchungen!$H$9:$H$308,Buchungen!$A$9:$A$308,"&gt;="&amp;A17,Buchungen!$A$9:$A$308,"&lt;"&amp;EDATE(A17,1),Buchungen!$E$9:$E$308,"Gebucht",Buchungen!$I$9:$I$308,"OK",Buchungen!$C$9:$C$308,"Korrektur +")+SUMIFS(Buchungen!$H$9:$H$308,Buchungen!$A$9:$A$308,"&gt;="&amp;A17,Buchungen!$A$9:$A$308,"&lt;"&amp;EDATE(A17,1),Buchungen!$E$9:$E$308,"Gebucht",Buchungen!$I$9:$I$308,"OK",Buchungen!$C$9:$C$308,"Korrektur -")</x:f>
        <x:v>0</x:v>
      </x:c>
      <x:c r="E17" s="138" t="n">
        <x:f>B17-C17-D17</x:f>
        <x:v>0</x:v>
      </x:c>
      <x:c r="F17" s="2"/>
      <x:c r="G17" s="2"/>
      <x:c r="H17" s="2"/>
    </x:row>
    <x:row r="18" ht="27" customHeight="1">
      <x:c r="A18" s="136" t="n">
        <x:f>EDATE(A17,1)</x:f>
        <x:v>46235</x:v>
      </x:c>
      <x:c r="B18" s="100" t="n">
        <x:f>SUMIFS(Buchungen!$D$9:$D$308,Buchungen!$A$9:$A$308,"&gt;="&amp;A18,Buchungen!$A$9:$A$308,"&lt;"&amp;EDATE(A18,1),Buchungen!$E$9:$E$308,"Gebucht",Buchungen!$I$9:$I$308,"OK",Buchungen!$C$9:$C$308,"Zahlung")</x:f>
        <x:v>0</x:v>
      </x:c>
      <x:c r="C18" s="100" t="n">
        <x:f>SUMIFS(Buchungen!$H$9:$H$308,Buchungen!$A$9:$A$308,"&gt;="&amp;A18,Buchungen!$A$9:$A$308,"&lt;"&amp;EDATE(A18,1),Buchungen!$E$9:$E$308,"Gebucht",Buchungen!$I$9:$I$308,"OK",Buchungen!$C$9:$C$308,"Zinsen")+SUMIFS(Buchungen!$H$9:$H$308,Buchungen!$A$9:$A$308,"&gt;="&amp;A18,Buchungen!$A$9:$A$308,"&lt;"&amp;EDATE(A18,1),Buchungen!$E$9:$E$308,"Gebucht",Buchungen!$I$9:$I$308,"OK",Buchungen!$C$9:$C$308,"Gebühren")+SUMIFS(Buchungen!$H$9:$H$308,Buchungen!$A$9:$A$308,"&gt;="&amp;A18,Buchungen!$A$9:$A$308,"&lt;"&amp;EDATE(A18,1),Buchungen!$E$9:$E$308,"Gebucht",Buchungen!$I$9:$I$308,"OK",Buchungen!$C$9:$C$308,"Sonstige Erhöhung")</x:f>
        <x:v>0</x:v>
      </x:c>
      <x:c r="D18" s="100" t="n">
        <x:f>SUMIFS(Buchungen!$H$9:$H$308,Buchungen!$A$9:$A$308,"&gt;="&amp;A18,Buchungen!$A$9:$A$308,"&lt;"&amp;EDATE(A18,1),Buchungen!$E$9:$E$308,"Gebucht",Buchungen!$I$9:$I$308,"OK",Buchungen!$C$9:$C$308,"Korrektur +")+SUMIFS(Buchungen!$H$9:$H$308,Buchungen!$A$9:$A$308,"&gt;="&amp;A18,Buchungen!$A$9:$A$308,"&lt;"&amp;EDATE(A18,1),Buchungen!$E$9:$E$308,"Gebucht",Buchungen!$I$9:$I$308,"OK",Buchungen!$C$9:$C$308,"Korrektur -")</x:f>
        <x:v>0</x:v>
      </x:c>
      <x:c r="E18" s="138" t="n">
        <x:f>B18-C18-D18</x:f>
        <x:v>0</x:v>
      </x:c>
      <x:c r="F18" s="2"/>
      <x:c r="G18" s="2"/>
      <x:c r="H18" s="2"/>
    </x:row>
    <x:row r="19" ht="27" customHeight="1">
      <x:c r="A19" s="136" t="n">
        <x:f>EDATE(A18,1)</x:f>
        <x:v>46266</x:v>
      </x:c>
      <x:c r="B19" s="100" t="n">
        <x:f>SUMIFS(Buchungen!$D$9:$D$308,Buchungen!$A$9:$A$308,"&gt;="&amp;A19,Buchungen!$A$9:$A$308,"&lt;"&amp;EDATE(A19,1),Buchungen!$E$9:$E$308,"Gebucht",Buchungen!$I$9:$I$308,"OK",Buchungen!$C$9:$C$308,"Zahlung")</x:f>
        <x:v>0</x:v>
      </x:c>
      <x:c r="C19" s="100" t="n">
        <x:f>SUMIFS(Buchungen!$H$9:$H$308,Buchungen!$A$9:$A$308,"&gt;="&amp;A19,Buchungen!$A$9:$A$308,"&lt;"&amp;EDATE(A19,1),Buchungen!$E$9:$E$308,"Gebucht",Buchungen!$I$9:$I$308,"OK",Buchungen!$C$9:$C$308,"Zinsen")+SUMIFS(Buchungen!$H$9:$H$308,Buchungen!$A$9:$A$308,"&gt;="&amp;A19,Buchungen!$A$9:$A$308,"&lt;"&amp;EDATE(A19,1),Buchungen!$E$9:$E$308,"Gebucht",Buchungen!$I$9:$I$308,"OK",Buchungen!$C$9:$C$308,"Gebühren")+SUMIFS(Buchungen!$H$9:$H$308,Buchungen!$A$9:$A$308,"&gt;="&amp;A19,Buchungen!$A$9:$A$308,"&lt;"&amp;EDATE(A19,1),Buchungen!$E$9:$E$308,"Gebucht",Buchungen!$I$9:$I$308,"OK",Buchungen!$C$9:$C$308,"Sonstige Erhöhung")</x:f>
        <x:v>0</x:v>
      </x:c>
      <x:c r="D19" s="100" t="n">
        <x:f>SUMIFS(Buchungen!$H$9:$H$308,Buchungen!$A$9:$A$308,"&gt;="&amp;A19,Buchungen!$A$9:$A$308,"&lt;"&amp;EDATE(A19,1),Buchungen!$E$9:$E$308,"Gebucht",Buchungen!$I$9:$I$308,"OK",Buchungen!$C$9:$C$308,"Korrektur +")+SUMIFS(Buchungen!$H$9:$H$308,Buchungen!$A$9:$A$308,"&gt;="&amp;A19,Buchungen!$A$9:$A$308,"&lt;"&amp;EDATE(A19,1),Buchungen!$E$9:$E$308,"Gebucht",Buchungen!$I$9:$I$308,"OK",Buchungen!$C$9:$C$308,"Korrektur -")</x:f>
        <x:v>0</x:v>
      </x:c>
      <x:c r="E19" s="138" t="n">
        <x:f>B19-C19-D19</x:f>
        <x:v>0</x:v>
      </x:c>
      <x:c r="F19" s="2"/>
      <x:c r="G19" s="2"/>
      <x:c r="H19" s="2"/>
    </x:row>
    <x:row r="20" ht="29" customHeight="1">
      <x:c r="A20" s="130" t="str">
        <x:v>12 MONATE</x:v>
      </x:c>
      <x:c r="B20" s="132" t="n">
        <x:f>SUM(B8:B19)</x:f>
        <x:v>0</x:v>
      </x:c>
      <x:c r="C20" s="132" t="n">
        <x:f>SUM(C8:C19)</x:f>
        <x:v>0</x:v>
      </x:c>
      <x:c r="D20" s="132" t="n">
        <x:f>SUM(D8:D19)</x:f>
        <x:v>0</x:v>
      </x:c>
      <x:c r="E20" s="132" t="n">
        <x:f>SUM(E8:E19)</x:f>
        <x:v>0</x:v>
      </x:c>
      <x:c r="F20" s="2"/>
      <x:c r="G20" s="2"/>
      <x:c r="H20" s="2"/>
    </x:row>
    <x:row r="21">
      <x:c r="A21" s="2"/>
      <x:c r="B21" s="2"/>
      <x:c r="C21" s="2"/>
      <x:c r="D21" s="2"/>
      <x:c r="E21" s="2"/>
      <x:c r="F21" s="2"/>
      <x:c r="G21" s="2"/>
      <x:c r="H21" s="2"/>
    </x:row>
    <x:row r="22">
      <x:c r="A22" s="2"/>
      <x:c r="B22" s="2"/>
      <x:c r="C22" s="2"/>
      <x:c r="D22" s="2"/>
      <x:c r="E22" s="2"/>
      <x:c r="F22" s="2"/>
      <x:c r="G22" s="2"/>
      <x:c r="H22" s="2"/>
    </x:row>
    <x:row r="23" ht="27" customHeight="1">
      <x:c r="A23" s="16" t="str">
        <x:v>Wichtig: „Nettoveränderung“ zeigt lediglich Zahlungen minus später hinzugekommene Kosten und signierte Korrekturen. Der Wert ist keine historische Entwicklung aller Gesamtschulden; Startsalden können unterschiedliche Stichtage haben.</x:v>
      </x:c>
      <x:c r="B23" s="16" t="str">
        <x:v>Wichtig: „Nettoveränderung“ zeigt lediglich Zahlungen minus später hinzugekommene Kosten und signierte Korrekturen. Der Wert ist keine historische Entwicklung aller Gesamtschulden; Startsalden können unterschiedliche Stichtage haben.</x:v>
      </x:c>
      <x:c r="C23" s="16" t="str">
        <x:v>Wichtig: „Nettoveränderung“ zeigt lediglich Zahlungen minus später hinzugekommene Kosten und signierte Korrekturen. Der Wert ist keine historische Entwicklung aller Gesamtschulden; Startsalden können unterschiedliche Stichtage haben.</x:v>
      </x:c>
      <x:c r="D23" s="16" t="str">
        <x:v>Wichtig: „Nettoveränderung“ zeigt lediglich Zahlungen minus später hinzugekommene Kosten und signierte Korrekturen. Der Wert ist keine historische Entwicklung aller Gesamtschulden; Startsalden können unterschiedliche Stichtage haben.</x:v>
      </x:c>
      <x:c r="E23" s="16" t="str">
        <x:v>Wichtig: „Nettoveränderung“ zeigt lediglich Zahlungen minus später hinzugekommene Kosten und signierte Korrekturen. Der Wert ist keine historische Entwicklung aller Gesamtschulden; Startsalden können unterschiedliche Stichtage haben.</x:v>
      </x:c>
      <x:c r="F23" s="16" t="str">
        <x:v>Wichtig: „Nettoveränderung“ zeigt lediglich Zahlungen minus später hinzugekommene Kosten und signierte Korrekturen. Der Wert ist keine historische Entwicklung aller Gesamtschulden; Startsalden können unterschiedliche Stichtage haben.</x:v>
      </x:c>
      <x:c r="G23" s="16" t="str">
        <x:v>Wichtig: „Nettoveränderung“ zeigt lediglich Zahlungen minus später hinzugekommene Kosten und signierte Korrekturen. Der Wert ist keine historische Entwicklung aller Gesamtschulden; Startsalden können unterschiedliche Stichtage haben.</x:v>
      </x:c>
      <x:c r="H23" s="16" t="str">
        <x:v>Wichtig: „Nettoveränderung“ zeigt lediglich Zahlungen minus später hinzugekommene Kosten und signierte Korrekturen. Der Wert ist keine historische Entwicklung aller Gesamtschulden; Startsalden können unterschiedliche Stichtage haben.</x:v>
      </x:c>
    </x:row>
    <x:row r="24" ht="27" customHeight="1">
      <x:c r="A24" s="16" t="str">
        <x:v>Wichtig: „Nettoveränderung“ zeigt lediglich Zahlungen minus später hinzugekommene Kosten und signierte Korrekturen. Der Wert ist keine historische Entwicklung aller Gesamtschulden; Startsalden können unterschiedliche Stichtage haben.</x:v>
      </x:c>
      <x:c r="B24" s="16" t="str">
        <x:v>Wichtig: „Nettoveränderung“ zeigt lediglich Zahlungen minus später hinzugekommene Kosten und signierte Korrekturen. Der Wert ist keine historische Entwicklung aller Gesamtschulden; Startsalden können unterschiedliche Stichtage haben.</x:v>
      </x:c>
      <x:c r="C24" s="16" t="str">
        <x:v>Wichtig: „Nettoveränderung“ zeigt lediglich Zahlungen minus später hinzugekommene Kosten und signierte Korrekturen. Der Wert ist keine historische Entwicklung aller Gesamtschulden; Startsalden können unterschiedliche Stichtage haben.</x:v>
      </x:c>
      <x:c r="D24" s="16" t="str">
        <x:v>Wichtig: „Nettoveränderung“ zeigt lediglich Zahlungen minus später hinzugekommene Kosten und signierte Korrekturen. Der Wert ist keine historische Entwicklung aller Gesamtschulden; Startsalden können unterschiedliche Stichtage haben.</x:v>
      </x:c>
      <x:c r="E24" s="16" t="str">
        <x:v>Wichtig: „Nettoveränderung“ zeigt lediglich Zahlungen minus später hinzugekommene Kosten und signierte Korrekturen. Der Wert ist keine historische Entwicklung aller Gesamtschulden; Startsalden können unterschiedliche Stichtage haben.</x:v>
      </x:c>
      <x:c r="F24" s="16" t="str">
        <x:v>Wichtig: „Nettoveränderung“ zeigt lediglich Zahlungen minus später hinzugekommene Kosten und signierte Korrekturen. Der Wert ist keine historische Entwicklung aller Gesamtschulden; Startsalden können unterschiedliche Stichtage haben.</x:v>
      </x:c>
      <x:c r="G24" s="16" t="str">
        <x:v>Wichtig: „Nettoveränderung“ zeigt lediglich Zahlungen minus später hinzugekommene Kosten und signierte Korrekturen. Der Wert ist keine historische Entwicklung aller Gesamtschulden; Startsalden können unterschiedliche Stichtage haben.</x:v>
      </x:c>
      <x:c r="H24" s="16" t="str">
        <x:v>Wichtig: „Nettoveränderung“ zeigt lediglich Zahlungen minus später hinzugekommene Kosten und signierte Korrekturen. Der Wert ist keine historische Entwicklung aller Gesamtschulden; Startsalden können unterschiedliche Stichtage haben.</x:v>
      </x:c>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sheetData>
  <x:mergeCells>
    <x:mergeCell ref="A1:H2"/>
    <x:mergeCell ref="A3:H3"/>
    <x:mergeCell ref="A5:H5"/>
    <x:mergeCell ref="A23:H24"/>
  </x:mergeCells>
  <x:pageMargins left="0.7" right="0.7" top="0.75" bottom="0.75" header="0.3" footer="0.3"/>
  <x:drawing xmlns:r="http://schemas.openxmlformats.org/officeDocument/2006/relationships" r:id="R43462dc2bcdd402c"/>
</x:worksheet>
</file>

<file path=xl/worksheets/sheet7.xml><?xml version="1.0" encoding="utf-8"?>
<x:worksheet xmlns:x="http://schemas.openxmlformats.org/spreadsheetml/2006/main">
  <x:sheetFormatPr defaultRowHeight="15"/>
  <x:cols>
    <x:col min="1" max="1" width="23" hidden="0" customWidth="1"/>
    <x:col min="2" max="2" width="19" hidden="0" customWidth="1"/>
    <x:col min="3" max="3" width="23" hidden="0" customWidth="1"/>
    <x:col min="4" max="4" width="19" hidden="0" customWidth="1"/>
    <x:col min="5" max="5" width="24" hidden="0" customWidth="1"/>
    <x:col min="6" max="6" width="18" hidden="0" customWidth="1"/>
    <x:col min="7" max="7" width="20" hidden="0" customWidth="1"/>
    <x:col min="8" max="8" width="22" hidden="0" customWidth="1"/>
  </x:cols>
  <x:sheetData>
    <x:row r="1" ht="27" customHeight="1">
      <x:c r="A1" s="8" t="str">
        <x:v>NURGELD.DE  /  SCHULDENÜBERSICHT PRO</x:v>
      </x:c>
      <x:c r="B1" s="8" t="str">
        <x:v>NURGELD.DE  /  SCHULDENÜBERSICHT PRO</x:v>
      </x:c>
      <x:c r="C1" s="8" t="str">
        <x:v>NURGELD.DE  /  SCHULDENÜBERSICHT PRO</x:v>
      </x:c>
      <x:c r="D1" s="8" t="str">
        <x:v>NURGELD.DE  /  SCHULDENÜBERSICHT PRO</x:v>
      </x:c>
      <x:c r="E1" s="8" t="str">
        <x:v>NURGELD.DE  /  SCHULDENÜBERSICHT PRO</x:v>
      </x:c>
      <x:c r="F1" s="8" t="str">
        <x:v>NURGELD.DE  /  SCHULDENÜBERSICHT PRO</x:v>
      </x:c>
      <x:c r="G1" s="8" t="str">
        <x:v>NURGELD.DE  /  SCHULDENÜBERSICHT PRO</x:v>
      </x:c>
      <x:c r="H1" s="8" t="str">
        <x:v>NURGELD.DE  /  SCHULDENÜBERSICHT PRO</x:v>
      </x:c>
    </x:row>
    <x:row r="2" ht="27" customHeight="1">
      <x:c r="A2" s="8" t="str">
        <x:v>NURGELD.DE  /  SCHULDENÜBERSICHT PRO</x:v>
      </x:c>
      <x:c r="B2" s="8" t="str">
        <x:v>NURGELD.DE  /  SCHULDENÜBERSICHT PRO</x:v>
      </x:c>
      <x:c r="C2" s="8" t="str">
        <x:v>NURGELD.DE  /  SCHULDENÜBERSICHT PRO</x:v>
      </x:c>
      <x:c r="D2" s="8" t="str">
        <x:v>NURGELD.DE  /  SCHULDENÜBERSICHT PRO</x:v>
      </x:c>
      <x:c r="E2" s="8" t="str">
        <x:v>NURGELD.DE  /  SCHULDENÜBERSICHT PRO</x:v>
      </x:c>
      <x:c r="F2" s="8" t="str">
        <x:v>NURGELD.DE  /  SCHULDENÜBERSICHT PRO</x:v>
      </x:c>
      <x:c r="G2" s="8" t="str">
        <x:v>NURGELD.DE  /  SCHULDENÜBERSICHT PRO</x:v>
      </x:c>
      <x:c r="H2" s="8" t="str">
        <x:v>NURGELD.DE  /  SCHULDENÜBERSICHT PRO</x:v>
      </x:c>
    </x:row>
    <x:row r="3" ht="29" customHeight="1">
      <x:c r="A3" s="16" t="str">
        <x:v>Dein Arbeitsbuch für den systematischen Überblick über Forderungen, Buchungen, Fristen und Monatsbudget.</x:v>
      </x:c>
      <x:c r="B3" s="16" t="str">
        <x:v>Dein Arbeitsbuch für den systematischen Überblick über Forderungen, Buchungen, Fristen und Monatsbudget.</x:v>
      </x:c>
      <x:c r="C3" s="16" t="str">
        <x:v>Dein Arbeitsbuch für den systematischen Überblick über Forderungen, Buchungen, Fristen und Monatsbudget.</x:v>
      </x:c>
      <x:c r="D3" s="16" t="str">
        <x:v>Dein Arbeitsbuch für den systematischen Überblick über Forderungen, Buchungen, Fristen und Monatsbudget.</x:v>
      </x:c>
      <x:c r="E3" s="16" t="str">
        <x:v>Dein Arbeitsbuch für den systematischen Überblick über Forderungen, Buchungen, Fristen und Monatsbudget.</x:v>
      </x:c>
      <x:c r="F3" s="16" t="str">
        <x:v>Dein Arbeitsbuch für den systematischen Überblick über Forderungen, Buchungen, Fristen und Monatsbudget.</x:v>
      </x:c>
      <x:c r="G3" s="16" t="str">
        <x:v>Dein Arbeitsbuch für den systematischen Überblick über Forderungen, Buchungen, Fristen und Monatsbudget.</x:v>
      </x:c>
      <x:c r="H3" s="16" t="str">
        <x:v>Dein Arbeitsbuch für den systematischen Überblick über Forderungen, Buchungen, Fristen und Monatsbudget.</x:v>
      </x:c>
    </x:row>
    <x:row r="4" ht="12" customHeight="1">
      <x:c r="A4" s="2"/>
      <x:c r="B4" s="2"/>
      <x:c r="C4" s="2"/>
      <x:c r="D4" s="2"/>
      <x:c r="E4" s="2"/>
      <x:c r="F4" s="2"/>
      <x:c r="G4" s="2"/>
      <x:c r="H4" s="2"/>
    </x:row>
    <x:row r="5" ht="25" customHeight="1">
      <x:c r="A5" s="22" t="str">
        <x:v>SCHNELLSTART  ·  IN FÜNF SCHRITTEN</x:v>
      </x:c>
      <x:c r="B5" s="22" t="str">
        <x:v>SCHNELLSTART  ·  IN FÜNF SCHRITTEN</x:v>
      </x:c>
      <x:c r="C5" s="22" t="str">
        <x:v>SCHNELLSTART  ·  IN FÜNF SCHRITTEN</x:v>
      </x:c>
      <x:c r="D5" s="22" t="str">
        <x:v>SCHNELLSTART  ·  IN FÜNF SCHRITTEN</x:v>
      </x:c>
      <x:c r="E5" s="22" t="str">
        <x:v>SCHNELLSTART  ·  IN FÜNF SCHRITTEN</x:v>
      </x:c>
      <x:c r="F5" s="22" t="str">
        <x:v>SCHNELLSTART  ·  IN FÜNF SCHRITTEN</x:v>
      </x:c>
      <x:c r="G5" s="22" t="str">
        <x:v>SCHNELLSTART  ·  IN FÜNF SCHRITTEN</x:v>
      </x:c>
      <x:c r="H5" s="22" t="str">
        <x:v>SCHNELLSTART  ·  IN FÜNF SCHRITTEN</x:v>
      </x:c>
    </x:row>
    <x:row r="6">
      <x:c r="A6" s="2"/>
      <x:c r="B6" s="2"/>
      <x:c r="C6" s="2"/>
      <x:c r="D6" s="2"/>
      <x:c r="E6" s="2"/>
      <x:c r="F6" s="2"/>
      <x:c r="G6" s="2"/>
      <x:c r="H6" s="2"/>
    </x:row>
    <x:row r="7" ht="25" customHeight="1">
      <x:c r="A7" s="28" t="str">
        <x:v>01  Forderungen erfassen</x:v>
      </x:c>
      <x:c r="B7" s="28" t="str">
        <x:v>01  Forderungen erfassen</x:v>
      </x:c>
      <x:c r="C7" s="36" t="str">
        <x:v>Blatt „Forderungen“: eine Zeile je Forderung; Gläubiger, Stichtag und Startsaldo aus dem jeweiligen Beleg übertragen.</x:v>
      </x:c>
      <x:c r="D7" s="36" t="str">
        <x:v>Blatt „Forderungen“: eine Zeile je Forderung; Gläubiger, Stichtag und Startsaldo aus dem jeweiligen Beleg übertragen.</x:v>
      </x:c>
      <x:c r="E7" s="36" t="str">
        <x:v>Blatt „Forderungen“: eine Zeile je Forderung; Gläubiger, Stichtag und Startsaldo aus dem jeweiligen Beleg übertragen.</x:v>
      </x:c>
      <x:c r="F7" s="36" t="str">
        <x:v>Blatt „Forderungen“: eine Zeile je Forderung; Gläubiger, Stichtag und Startsaldo aus dem jeweiligen Beleg übertragen.</x:v>
      </x:c>
      <x:c r="G7" s="36" t="str">
        <x:v>Blatt „Forderungen“: eine Zeile je Forderung; Gläubiger, Stichtag und Startsaldo aus dem jeweiligen Beleg übertragen.</x:v>
      </x:c>
      <x:c r="H7" s="36" t="str">
        <x:v>Blatt „Forderungen“: eine Zeile je Forderung; Gläubiger, Stichtag und Startsaldo aus dem jeweiligen Beleg übertragen.</x:v>
      </x:c>
    </x:row>
    <x:row r="8" ht="25" customHeight="1">
      <x:c r="A8" s="28" t="str">
        <x:v>01  Forderungen erfassen</x:v>
      </x:c>
      <x:c r="B8" s="28" t="str">
        <x:v>01  Forderungen erfassen</x:v>
      </x:c>
      <x:c r="C8" s="36" t="str">
        <x:v>Blatt „Forderungen“: eine Zeile je Forderung; Gläubiger, Stichtag und Startsaldo aus dem jeweiligen Beleg übertragen.</x:v>
      </x:c>
      <x:c r="D8" s="36" t="str">
        <x:v>Blatt „Forderungen“: eine Zeile je Forderung; Gläubiger, Stichtag und Startsaldo aus dem jeweiligen Beleg übertragen.</x:v>
      </x:c>
      <x:c r="E8" s="36" t="str">
        <x:v>Blatt „Forderungen“: eine Zeile je Forderung; Gläubiger, Stichtag und Startsaldo aus dem jeweiligen Beleg übertragen.</x:v>
      </x:c>
      <x:c r="F8" s="36" t="str">
        <x:v>Blatt „Forderungen“: eine Zeile je Forderung; Gläubiger, Stichtag und Startsaldo aus dem jeweiligen Beleg übertragen.</x:v>
      </x:c>
      <x:c r="G8" s="36" t="str">
        <x:v>Blatt „Forderungen“: eine Zeile je Forderung; Gläubiger, Stichtag und Startsaldo aus dem jeweiligen Beleg übertragen.</x:v>
      </x:c>
      <x:c r="H8" s="36" t="str">
        <x:v>Blatt „Forderungen“: eine Zeile je Forderung; Gläubiger, Stichtag und Startsaldo aus dem jeweiligen Beleg übertragen.</x:v>
      </x:c>
    </x:row>
    <x:row r="9">
      <x:c r="A9" s="2"/>
      <x:c r="B9" s="2"/>
      <x:c r="C9" s="2"/>
      <x:c r="D9" s="2"/>
      <x:c r="E9" s="2"/>
      <x:c r="F9" s="2"/>
      <x:c r="G9" s="2"/>
      <x:c r="H9" s="2"/>
    </x:row>
    <x:row r="10" ht="25" customHeight="1">
      <x:c r="A10" s="28" t="str">
        <x:v>02  Sachstand festhalten</x:v>
      </x:c>
      <x:c r="B10" s="28" t="str">
        <x:v>02  Sachstand festhalten</x:v>
      </x:c>
      <x:c r="C10" s="36" t="str">
        <x:v>Prüfstatus, Verfahrensstand, Priorität, Monatsrate und nächste Aktion selbst eintragen. Eine erfasste Forderung ist nicht automatisch anerkannt.</x:v>
      </x:c>
      <x:c r="D10" s="36" t="str">
        <x:v>Prüfstatus, Verfahrensstand, Priorität, Monatsrate und nächste Aktion selbst eintragen. Eine erfasste Forderung ist nicht automatisch anerkannt.</x:v>
      </x:c>
      <x:c r="E10" s="36" t="str">
        <x:v>Prüfstatus, Verfahrensstand, Priorität, Monatsrate und nächste Aktion selbst eintragen. Eine erfasste Forderung ist nicht automatisch anerkannt.</x:v>
      </x:c>
      <x:c r="F10" s="36" t="str">
        <x:v>Prüfstatus, Verfahrensstand, Priorität, Monatsrate und nächste Aktion selbst eintragen. Eine erfasste Forderung ist nicht automatisch anerkannt.</x:v>
      </x:c>
      <x:c r="G10" s="36" t="str">
        <x:v>Prüfstatus, Verfahrensstand, Priorität, Monatsrate und nächste Aktion selbst eintragen. Eine erfasste Forderung ist nicht automatisch anerkannt.</x:v>
      </x:c>
      <x:c r="H10" s="36" t="str">
        <x:v>Prüfstatus, Verfahrensstand, Priorität, Monatsrate und nächste Aktion selbst eintragen. Eine erfasste Forderung ist nicht automatisch anerkannt.</x:v>
      </x:c>
    </x:row>
    <x:row r="11" ht="25" customHeight="1">
      <x:c r="A11" s="28" t="str">
        <x:v>02  Sachstand festhalten</x:v>
      </x:c>
      <x:c r="B11" s="28" t="str">
        <x:v>02  Sachstand festhalten</x:v>
      </x:c>
      <x:c r="C11" s="36" t="str">
        <x:v>Prüfstatus, Verfahrensstand, Priorität, Monatsrate und nächste Aktion selbst eintragen. Eine erfasste Forderung ist nicht automatisch anerkannt.</x:v>
      </x:c>
      <x:c r="D11" s="36" t="str">
        <x:v>Prüfstatus, Verfahrensstand, Priorität, Monatsrate und nächste Aktion selbst eintragen. Eine erfasste Forderung ist nicht automatisch anerkannt.</x:v>
      </x:c>
      <x:c r="E11" s="36" t="str">
        <x:v>Prüfstatus, Verfahrensstand, Priorität, Monatsrate und nächste Aktion selbst eintragen. Eine erfasste Forderung ist nicht automatisch anerkannt.</x:v>
      </x:c>
      <x:c r="F11" s="36" t="str">
        <x:v>Prüfstatus, Verfahrensstand, Priorität, Monatsrate und nächste Aktion selbst eintragen. Eine erfasste Forderung ist nicht automatisch anerkannt.</x:v>
      </x:c>
      <x:c r="G11" s="36" t="str">
        <x:v>Prüfstatus, Verfahrensstand, Priorität, Monatsrate und nächste Aktion selbst eintragen. Eine erfasste Forderung ist nicht automatisch anerkannt.</x:v>
      </x:c>
      <x:c r="H11" s="36" t="str">
        <x:v>Prüfstatus, Verfahrensstand, Priorität, Monatsrate und nächste Aktion selbst eintragen. Eine erfasste Forderung ist nicht automatisch anerkannt.</x:v>
      </x:c>
    </x:row>
    <x:row r="12">
      <x:c r="A12" s="2"/>
      <x:c r="B12" s="2"/>
      <x:c r="C12" s="2"/>
      <x:c r="D12" s="2"/>
      <x:c r="E12" s="2"/>
      <x:c r="F12" s="2"/>
      <x:c r="G12" s="2"/>
      <x:c r="H12" s="2"/>
    </x:row>
    <x:row r="13" ht="25" customHeight="1">
      <x:c r="A13" s="28" t="str">
        <x:v>03  Veränderungen verbuchen</x:v>
      </x:c>
      <x:c r="B13" s="28" t="str">
        <x:v>03  Veränderungen verbuchen</x:v>
      </x:c>
      <x:c r="C13" s="36" t="str">
        <x:v>Blatt „Buchungen“: gezahlte Beträge und zusätzliche Forderungen mit Datum und passender NG-ID dokumentieren.</x:v>
      </x:c>
      <x:c r="D13" s="36" t="str">
        <x:v>Blatt „Buchungen“: gezahlte Beträge und zusätzliche Forderungen mit Datum und passender NG-ID dokumentieren.</x:v>
      </x:c>
      <x:c r="E13" s="36" t="str">
        <x:v>Blatt „Buchungen“: gezahlte Beträge und zusätzliche Forderungen mit Datum und passender NG-ID dokumentieren.</x:v>
      </x:c>
      <x:c r="F13" s="36" t="str">
        <x:v>Blatt „Buchungen“: gezahlte Beträge und zusätzliche Forderungen mit Datum und passender NG-ID dokumentieren.</x:v>
      </x:c>
      <x:c r="G13" s="36" t="str">
        <x:v>Blatt „Buchungen“: gezahlte Beträge und zusätzliche Forderungen mit Datum und passender NG-ID dokumentieren.</x:v>
      </x:c>
      <x:c r="H13" s="36" t="str">
        <x:v>Blatt „Buchungen“: gezahlte Beträge und zusätzliche Forderungen mit Datum und passender NG-ID dokumentieren.</x:v>
      </x:c>
    </x:row>
    <x:row r="14" ht="25" customHeight="1">
      <x:c r="A14" s="28" t="str">
        <x:v>03  Veränderungen verbuchen</x:v>
      </x:c>
      <x:c r="B14" s="28" t="str">
        <x:v>03  Veränderungen verbuchen</x:v>
      </x:c>
      <x:c r="C14" s="36" t="str">
        <x:v>Blatt „Buchungen“: gezahlte Beträge und zusätzliche Forderungen mit Datum und passender NG-ID dokumentieren.</x:v>
      </x:c>
      <x:c r="D14" s="36" t="str">
        <x:v>Blatt „Buchungen“: gezahlte Beträge und zusätzliche Forderungen mit Datum und passender NG-ID dokumentieren.</x:v>
      </x:c>
      <x:c r="E14" s="36" t="str">
        <x:v>Blatt „Buchungen“: gezahlte Beträge und zusätzliche Forderungen mit Datum und passender NG-ID dokumentieren.</x:v>
      </x:c>
      <x:c r="F14" s="36" t="str">
        <x:v>Blatt „Buchungen“: gezahlte Beträge und zusätzliche Forderungen mit Datum und passender NG-ID dokumentieren.</x:v>
      </x:c>
      <x:c r="G14" s="36" t="str">
        <x:v>Blatt „Buchungen“: gezahlte Beträge und zusätzliche Forderungen mit Datum und passender NG-ID dokumentieren.</x:v>
      </x:c>
      <x:c r="H14" s="36" t="str">
        <x:v>Blatt „Buchungen“: gezahlte Beträge und zusätzliche Forderungen mit Datum und passender NG-ID dokumentieren.</x:v>
      </x:c>
    </x:row>
    <x:row r="15">
      <x:c r="A15" s="2"/>
      <x:c r="B15" s="2"/>
      <x:c r="C15" s="2"/>
      <x:c r="D15" s="2"/>
      <x:c r="E15" s="2"/>
      <x:c r="F15" s="2"/>
      <x:c r="G15" s="2"/>
      <x:c r="H15" s="2"/>
    </x:row>
    <x:row r="16" ht="25" customHeight="1">
      <x:c r="A16" s="28" t="str">
        <x:v>04  Finanzielle Luft prüfen</x:v>
      </x:c>
      <x:c r="B16" s="28" t="str">
        <x:v>04  Finanzielle Luft prüfen</x:v>
      </x:c>
      <x:c r="C16" s="36" t="str">
        <x:v>Im „Monatsbudget“ monatliche Einnahmen und Ausgaben erfassen. Die Summe geplanter Raten wird automatisch gegenübergestellt.</x:v>
      </x:c>
      <x:c r="D16" s="36" t="str">
        <x:v>Im „Monatsbudget“ monatliche Einnahmen und Ausgaben erfassen. Die Summe geplanter Raten wird automatisch gegenübergestellt.</x:v>
      </x:c>
      <x:c r="E16" s="36" t="str">
        <x:v>Im „Monatsbudget“ monatliche Einnahmen und Ausgaben erfassen. Die Summe geplanter Raten wird automatisch gegenübergestellt.</x:v>
      </x:c>
      <x:c r="F16" s="36" t="str">
        <x:v>Im „Monatsbudget“ monatliche Einnahmen und Ausgaben erfassen. Die Summe geplanter Raten wird automatisch gegenübergestellt.</x:v>
      </x:c>
      <x:c r="G16" s="36" t="str">
        <x:v>Im „Monatsbudget“ monatliche Einnahmen und Ausgaben erfassen. Die Summe geplanter Raten wird automatisch gegenübergestellt.</x:v>
      </x:c>
      <x:c r="H16" s="36" t="str">
        <x:v>Im „Monatsbudget“ monatliche Einnahmen und Ausgaben erfassen. Die Summe geplanter Raten wird automatisch gegenübergestellt.</x:v>
      </x:c>
    </x:row>
    <x:row r="17" ht="25" customHeight="1">
      <x:c r="A17" s="28" t="str">
        <x:v>04  Finanzielle Luft prüfen</x:v>
      </x:c>
      <x:c r="B17" s="28" t="str">
        <x:v>04  Finanzielle Luft prüfen</x:v>
      </x:c>
      <x:c r="C17" s="36" t="str">
        <x:v>Im „Monatsbudget“ monatliche Einnahmen und Ausgaben erfassen. Die Summe geplanter Raten wird automatisch gegenübergestellt.</x:v>
      </x:c>
      <x:c r="D17" s="36" t="str">
        <x:v>Im „Monatsbudget“ monatliche Einnahmen und Ausgaben erfassen. Die Summe geplanter Raten wird automatisch gegenübergestellt.</x:v>
      </x:c>
      <x:c r="E17" s="36" t="str">
        <x:v>Im „Monatsbudget“ monatliche Einnahmen und Ausgaben erfassen. Die Summe geplanter Raten wird automatisch gegenübergestellt.</x:v>
      </x:c>
      <x:c r="F17" s="36" t="str">
        <x:v>Im „Monatsbudget“ monatliche Einnahmen und Ausgaben erfassen. Die Summe geplanter Raten wird automatisch gegenübergestellt.</x:v>
      </x:c>
      <x:c r="G17" s="36" t="str">
        <x:v>Im „Monatsbudget“ monatliche Einnahmen und Ausgaben erfassen. Die Summe geplanter Raten wird automatisch gegenübergestellt.</x:v>
      </x:c>
      <x:c r="H17" s="36" t="str">
        <x:v>Im „Monatsbudget“ monatliche Einnahmen und Ausgaben erfassen. Die Summe geplanter Raten wird automatisch gegenübergestellt.</x:v>
      </x:c>
    </x:row>
    <x:row r="18">
      <x:c r="A18" s="2"/>
      <x:c r="B18" s="2"/>
      <x:c r="C18" s="2"/>
      <x:c r="D18" s="2"/>
      <x:c r="E18" s="2"/>
      <x:c r="F18" s="2"/>
      <x:c r="G18" s="2"/>
      <x:c r="H18" s="2"/>
    </x:row>
    <x:row r="19" ht="25" customHeight="1">
      <x:c r="A19" s="28" t="str">
        <x:v>05  Überblick nutzen</x:v>
      </x:c>
      <x:c r="B19" s="28" t="str">
        <x:v>05  Überblick nutzen</x:v>
      </x:c>
      <x:c r="C19" s="36" t="str">
        <x:v>„Dashboard“, „Auswertung“ und „Monatsreport“ zeigen Salden, Prüfbedarf, Zusammensetzung und dokumentierte Monatsbewegungen.</x:v>
      </x:c>
      <x:c r="D19" s="36" t="str">
        <x:v>„Dashboard“, „Auswertung“ und „Monatsreport“ zeigen Salden, Prüfbedarf, Zusammensetzung und dokumentierte Monatsbewegungen.</x:v>
      </x:c>
      <x:c r="E19" s="36" t="str">
        <x:v>„Dashboard“, „Auswertung“ und „Monatsreport“ zeigen Salden, Prüfbedarf, Zusammensetzung und dokumentierte Monatsbewegungen.</x:v>
      </x:c>
      <x:c r="F19" s="36" t="str">
        <x:v>„Dashboard“, „Auswertung“ und „Monatsreport“ zeigen Salden, Prüfbedarf, Zusammensetzung und dokumentierte Monatsbewegungen.</x:v>
      </x:c>
      <x:c r="G19" s="36" t="str">
        <x:v>„Dashboard“, „Auswertung“ und „Monatsreport“ zeigen Salden, Prüfbedarf, Zusammensetzung und dokumentierte Monatsbewegungen.</x:v>
      </x:c>
      <x:c r="H19" s="36" t="str">
        <x:v>„Dashboard“, „Auswertung“ und „Monatsreport“ zeigen Salden, Prüfbedarf, Zusammensetzung und dokumentierte Monatsbewegungen.</x:v>
      </x:c>
    </x:row>
    <x:row r="20" ht="25" customHeight="1">
      <x:c r="A20" s="28" t="str">
        <x:v>05  Überblick nutzen</x:v>
      </x:c>
      <x:c r="B20" s="28" t="str">
        <x:v>05  Überblick nutzen</x:v>
      </x:c>
      <x:c r="C20" s="36" t="str">
        <x:v>„Dashboard“, „Auswertung“ und „Monatsreport“ zeigen Salden, Prüfbedarf, Zusammensetzung und dokumentierte Monatsbewegungen.</x:v>
      </x:c>
      <x:c r="D20" s="36" t="str">
        <x:v>„Dashboard“, „Auswertung“ und „Monatsreport“ zeigen Salden, Prüfbedarf, Zusammensetzung und dokumentierte Monatsbewegungen.</x:v>
      </x:c>
      <x:c r="E20" s="36" t="str">
        <x:v>„Dashboard“, „Auswertung“ und „Monatsreport“ zeigen Salden, Prüfbedarf, Zusammensetzung und dokumentierte Monatsbewegungen.</x:v>
      </x:c>
      <x:c r="F20" s="36" t="str">
        <x:v>„Dashboard“, „Auswertung“ und „Monatsreport“ zeigen Salden, Prüfbedarf, Zusammensetzung und dokumentierte Monatsbewegungen.</x:v>
      </x:c>
      <x:c r="G20" s="36" t="str">
        <x:v>„Dashboard“, „Auswertung“ und „Monatsreport“ zeigen Salden, Prüfbedarf, Zusammensetzung und dokumentierte Monatsbewegungen.</x:v>
      </x:c>
      <x:c r="H20" s="36" t="str">
        <x:v>„Dashboard“, „Auswertung“ und „Monatsreport“ zeigen Salden, Prüfbedarf, Zusammensetzung und dokumentierte Monatsbewegungen.</x:v>
      </x:c>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ht="25" customHeight="1">
      <x:c r="A24" s="22" t="str">
        <x:v>FARB- UND DATENLOGIK</x:v>
      </x:c>
      <x:c r="B24" s="22" t="str">
        <x:v>FARB- UND DATENLOGIK</x:v>
      </x:c>
      <x:c r="C24" s="22" t="str">
        <x:v>FARB- UND DATENLOGIK</x:v>
      </x:c>
      <x:c r="D24" s="22" t="str">
        <x:v>FARB- UND DATENLOGIK</x:v>
      </x:c>
      <x:c r="E24" s="22" t="str">
        <x:v>FARB- UND DATENLOGIK</x:v>
      </x:c>
      <x:c r="F24" s="22" t="str">
        <x:v>FARB- UND DATENLOGIK</x:v>
      </x:c>
      <x:c r="G24" s="22" t="str">
        <x:v>FARB- UND DATENLOGIK</x:v>
      </x:c>
      <x:c r="H24" s="22" t="str">
        <x:v>FARB- UND DATENLOGIK</x:v>
      </x:c>
    </x:row>
    <x:row r="25">
      <x:c r="A25" s="2"/>
      <x:c r="B25" s="2"/>
      <x:c r="C25" s="2"/>
      <x:c r="D25" s="2"/>
      <x:c r="E25" s="2"/>
      <x:c r="F25" s="2"/>
      <x:c r="G25" s="2"/>
      <x:c r="H25" s="2"/>
    </x:row>
    <x:row r="26" ht="23" customHeight="1">
      <x:c r="A26" s="42" t="str">
        <x:v>Gelbe Felder</x:v>
      </x:c>
      <x:c r="B26" s="42" t="str">
        <x:v>Gelbe Felder</x:v>
      </x:c>
      <x:c r="C26" s="48" t="str">
        <x:v>Hier selbst Werte und Merkmale eingeben.</x:v>
      </x:c>
      <x:c r="D26" s="48" t="str">
        <x:v>Hier selbst Werte und Merkmale eingeben.</x:v>
      </x:c>
      <x:c r="E26" s="48" t="str">
        <x:v>Hier selbst Werte und Merkmale eingeben.</x:v>
      </x:c>
      <x:c r="F26" s="48" t="str">
        <x:v>Hier selbst Werte und Merkmale eingeben.</x:v>
      </x:c>
      <x:c r="G26" s="48" t="str">
        <x:v>Hier selbst Werte und Merkmale eingeben.</x:v>
      </x:c>
      <x:c r="H26" s="48" t="str">
        <x:v>Hier selbst Werte und Merkmale eingeben.</x:v>
      </x:c>
    </x:row>
    <x:row r="27" ht="23" customHeight="1">
      <x:c r="A27" s="42" t="str">
        <x:v>Gelbe Felder</x:v>
      </x:c>
      <x:c r="B27" s="42" t="str">
        <x:v>Gelbe Felder</x:v>
      </x:c>
      <x:c r="C27" s="48" t="str">
        <x:v>Hier selbst Werte und Merkmale eingeben.</x:v>
      </x:c>
      <x:c r="D27" s="48" t="str">
        <x:v>Hier selbst Werte und Merkmale eingeben.</x:v>
      </x:c>
      <x:c r="E27" s="48" t="str">
        <x:v>Hier selbst Werte und Merkmale eingeben.</x:v>
      </x:c>
      <x:c r="F27" s="48" t="str">
        <x:v>Hier selbst Werte und Merkmale eingeben.</x:v>
      </x:c>
      <x:c r="G27" s="48" t="str">
        <x:v>Hier selbst Werte und Merkmale eingeben.</x:v>
      </x:c>
      <x:c r="H27" s="48" t="str">
        <x:v>Hier selbst Werte und Merkmale eingeben.</x:v>
      </x:c>
    </x:row>
    <x:row r="28" ht="23" customHeight="1">
      <x:c r="A28" s="52" t="str">
        <x:v>Helle Ergebnisfelder</x:v>
      </x:c>
      <x:c r="B28" s="52" t="str">
        <x:v>Helle Ergebnisfelder</x:v>
      </x:c>
      <x:c r="C28" s="48" t="str">
        <x:v>Automatische Formeln – bitte nicht überschreiben.</x:v>
      </x:c>
      <x:c r="D28" s="48" t="str">
        <x:v>Automatische Formeln – bitte nicht überschreiben.</x:v>
      </x:c>
      <x:c r="E28" s="48" t="str">
        <x:v>Automatische Formeln – bitte nicht überschreiben.</x:v>
      </x:c>
      <x:c r="F28" s="48" t="str">
        <x:v>Automatische Formeln – bitte nicht überschreiben.</x:v>
      </x:c>
      <x:c r="G28" s="48" t="str">
        <x:v>Automatische Formeln – bitte nicht überschreiben.</x:v>
      </x:c>
      <x:c r="H28" s="48" t="str">
        <x:v>Automatische Formeln – bitte nicht überschreiben.</x:v>
      </x:c>
    </x:row>
    <x:row r="29" ht="23" customHeight="1">
      <x:c r="A29" s="52" t="str">
        <x:v>Helle Ergebnisfelder</x:v>
      </x:c>
      <x:c r="B29" s="52" t="str">
        <x:v>Helle Ergebnisfelder</x:v>
      </x:c>
      <x:c r="C29" s="48" t="str">
        <x:v>Automatische Formeln – bitte nicht überschreiben.</x:v>
      </x:c>
      <x:c r="D29" s="48" t="str">
        <x:v>Automatische Formeln – bitte nicht überschreiben.</x:v>
      </x:c>
      <x:c r="E29" s="48" t="str">
        <x:v>Automatische Formeln – bitte nicht überschreiben.</x:v>
      </x:c>
      <x:c r="F29" s="48" t="str">
        <x:v>Automatische Formeln – bitte nicht überschreiben.</x:v>
      </x:c>
      <x:c r="G29" s="48" t="str">
        <x:v>Automatische Formeln – bitte nicht überschreiben.</x:v>
      </x:c>
      <x:c r="H29" s="48" t="str">
        <x:v>Automatische Formeln – bitte nicht überschreiben.</x:v>
      </x:c>
    </x:row>
    <x:row r="30" ht="23" customHeight="1">
      <x:c r="A30" s="56" t="str">
        <x:v>Rote Prüfhilfen</x:v>
      </x:c>
      <x:c r="B30" s="56" t="str">
        <x:v>Rote Prüfhilfen</x:v>
      </x:c>
      <x:c r="C30" s="48" t="str">
        <x:v>Auffällige Daten oder selbst erfasste Aktionstermine kontrollieren.</x:v>
      </x:c>
      <x:c r="D30" s="48" t="str">
        <x:v>Auffällige Daten oder selbst erfasste Aktionstermine kontrollieren.</x:v>
      </x:c>
      <x:c r="E30" s="48" t="str">
        <x:v>Auffällige Daten oder selbst erfasste Aktionstermine kontrollieren.</x:v>
      </x:c>
      <x:c r="F30" s="48" t="str">
        <x:v>Auffällige Daten oder selbst erfasste Aktionstermine kontrollieren.</x:v>
      </x:c>
      <x:c r="G30" s="48" t="str">
        <x:v>Auffällige Daten oder selbst erfasste Aktionstermine kontrollieren.</x:v>
      </x:c>
      <x:c r="H30" s="48" t="str">
        <x:v>Auffällige Daten oder selbst erfasste Aktionstermine kontrollieren.</x:v>
      </x:c>
    </x:row>
    <x:row r="31" ht="23" customHeight="1">
      <x:c r="A31" s="56" t="str">
        <x:v>Rote Prüfhilfen</x:v>
      </x:c>
      <x:c r="B31" s="56" t="str">
        <x:v>Rote Prüfhilfen</x:v>
      </x:c>
      <x:c r="C31" s="48" t="str">
        <x:v>Auffällige Daten oder selbst erfasste Aktionstermine kontrollieren.</x:v>
      </x:c>
      <x:c r="D31" s="48" t="str">
        <x:v>Auffällige Daten oder selbst erfasste Aktionstermine kontrollieren.</x:v>
      </x:c>
      <x:c r="E31" s="48" t="str">
        <x:v>Auffällige Daten oder selbst erfasste Aktionstermine kontrollieren.</x:v>
      </x:c>
      <x:c r="F31" s="48" t="str">
        <x:v>Auffällige Daten oder selbst erfasste Aktionstermine kontrollieren.</x:v>
      </x:c>
      <x:c r="G31" s="48" t="str">
        <x:v>Auffällige Daten oder selbst erfasste Aktionstermine kontrollieren.</x:v>
      </x:c>
      <x:c r="H31" s="48" t="str">
        <x:v>Auffällige Daten oder selbst erfasste Aktionstermine kontrollieren.</x:v>
      </x:c>
    </x:row>
    <x:row r="32">
      <x:c r="A32" s="2"/>
      <x:c r="B32" s="2"/>
      <x:c r="C32" s="2"/>
      <x:c r="D32" s="2"/>
      <x:c r="E32" s="2"/>
      <x:c r="F32" s="2"/>
      <x:c r="G32" s="2"/>
      <x:c r="H32" s="2"/>
    </x:row>
    <x:row r="33">
      <x:c r="A33" s="2"/>
      <x:c r="B33" s="2"/>
      <x:c r="C33" s="2"/>
      <x:c r="D33" s="2"/>
      <x:c r="E33" s="2"/>
      <x:c r="F33" s="2"/>
      <x:c r="G33" s="2"/>
      <x:c r="H33" s="2"/>
    </x:row>
    <x:row r="34" ht="25" customHeight="1">
      <x:c r="A34" s="22" t="str">
        <x:v>WICHTIGE METHODIK  ·  ZUERST LESEN</x:v>
      </x:c>
      <x:c r="B34" s="22" t="str">
        <x:v>WICHTIGE METHODIK  ·  ZUERST LESEN</x:v>
      </x:c>
      <x:c r="C34" s="22" t="str">
        <x:v>WICHTIGE METHODIK  ·  ZUERST LESEN</x:v>
      </x:c>
      <x:c r="D34" s="22" t="str">
        <x:v>WICHTIGE METHODIK  ·  ZUERST LESEN</x:v>
      </x:c>
      <x:c r="E34" s="22" t="str">
        <x:v>WICHTIGE METHODIK  ·  ZUERST LESEN</x:v>
      </x:c>
      <x:c r="F34" s="22" t="str">
        <x:v>WICHTIGE METHODIK  ·  ZUERST LESEN</x:v>
      </x:c>
      <x:c r="G34" s="22" t="str">
        <x:v>WICHTIGE METHODIK  ·  ZUERST LESEN</x:v>
      </x:c>
      <x:c r="H34" s="22" t="str">
        <x:v>WICHTIGE METHODIK  ·  ZUERST LESEN</x:v>
      </x:c>
    </x:row>
    <x:row r="35">
      <x:c r="A35" s="2"/>
      <x:c r="B35" s="2"/>
      <x:c r="C35" s="2"/>
      <x:c r="D35" s="2"/>
      <x:c r="E35" s="2"/>
      <x:c r="F35" s="2"/>
      <x:c r="G35" s="2"/>
      <x:c r="H35" s="2"/>
    </x:row>
    <x:row r="36" ht="23" customHeight="1">
      <x:c r="A36" s="48" t="str">
        <x:v>STICHTAG: Der Startsaldo ist der offene Stand an diesem Datum. Nur später datierte Buchungen werden angerechnet. Zahlungen oder Kosten aus der Zeit davor sind bereits im Startsaldo enthalten und dürfen nicht ein zweites Mal erfasst werden.</x:v>
      </x:c>
      <x:c r="B36" s="48" t="str">
        <x:v>STICHTAG: Der Startsaldo ist der offene Stand an diesem Datum. Nur später datierte Buchungen werden angerechnet. Zahlungen oder Kosten aus der Zeit davor sind bereits im Startsaldo enthalten und dürfen nicht ein zweites Mal erfasst werden.</x:v>
      </x:c>
      <x:c r="C36" s="48" t="str">
        <x:v>STICHTAG: Der Startsaldo ist der offene Stand an diesem Datum. Nur später datierte Buchungen werden angerechnet. Zahlungen oder Kosten aus der Zeit davor sind bereits im Startsaldo enthalten und dürfen nicht ein zweites Mal erfasst werden.</x:v>
      </x:c>
      <x:c r="D36" s="48" t="str">
        <x:v>STICHTAG: Der Startsaldo ist der offene Stand an diesem Datum. Nur später datierte Buchungen werden angerechnet. Zahlungen oder Kosten aus der Zeit davor sind bereits im Startsaldo enthalten und dürfen nicht ein zweites Mal erfasst werden.</x:v>
      </x:c>
      <x:c r="E36" s="48" t="str">
        <x:v>STICHTAG: Der Startsaldo ist der offene Stand an diesem Datum. Nur später datierte Buchungen werden angerechnet. Zahlungen oder Kosten aus der Zeit davor sind bereits im Startsaldo enthalten und dürfen nicht ein zweites Mal erfasst werden.</x:v>
      </x:c>
      <x:c r="F36" s="48" t="str">
        <x:v>STICHTAG: Der Startsaldo ist der offene Stand an diesem Datum. Nur später datierte Buchungen werden angerechnet. Zahlungen oder Kosten aus der Zeit davor sind bereits im Startsaldo enthalten und dürfen nicht ein zweites Mal erfasst werden.</x:v>
      </x:c>
      <x:c r="G36" s="48" t="str">
        <x:v>STICHTAG: Der Startsaldo ist der offene Stand an diesem Datum. Nur später datierte Buchungen werden angerechnet. Zahlungen oder Kosten aus der Zeit davor sind bereits im Startsaldo enthalten und dürfen nicht ein zweites Mal erfasst werden.</x:v>
      </x:c>
      <x:c r="H36" s="48" t="str">
        <x:v>STICHTAG: Der Startsaldo ist der offene Stand an diesem Datum. Nur später datierte Buchungen werden angerechnet. Zahlungen oder Kosten aus der Zeit davor sind bereits im Startsaldo enthalten und dürfen nicht ein zweites Mal erfasst werden.</x:v>
      </x:c>
    </x:row>
    <x:row r="37" ht="23" customHeight="1">
      <x:c r="A37" s="48" t="str">
        <x:v>STICHTAG: Der Startsaldo ist der offene Stand an diesem Datum. Nur später datierte Buchungen werden angerechnet. Zahlungen oder Kosten aus der Zeit davor sind bereits im Startsaldo enthalten und dürfen nicht ein zweites Mal erfasst werden.</x:v>
      </x:c>
      <x:c r="B37" s="48" t="str">
        <x:v>STICHTAG: Der Startsaldo ist der offene Stand an diesem Datum. Nur später datierte Buchungen werden angerechnet. Zahlungen oder Kosten aus der Zeit davor sind bereits im Startsaldo enthalten und dürfen nicht ein zweites Mal erfasst werden.</x:v>
      </x:c>
      <x:c r="C37" s="48" t="str">
        <x:v>STICHTAG: Der Startsaldo ist der offene Stand an diesem Datum. Nur später datierte Buchungen werden angerechnet. Zahlungen oder Kosten aus der Zeit davor sind bereits im Startsaldo enthalten und dürfen nicht ein zweites Mal erfasst werden.</x:v>
      </x:c>
      <x:c r="D37" s="48" t="str">
        <x:v>STICHTAG: Der Startsaldo ist der offene Stand an diesem Datum. Nur später datierte Buchungen werden angerechnet. Zahlungen oder Kosten aus der Zeit davor sind bereits im Startsaldo enthalten und dürfen nicht ein zweites Mal erfasst werden.</x:v>
      </x:c>
      <x:c r="E37" s="48" t="str">
        <x:v>STICHTAG: Der Startsaldo ist der offene Stand an diesem Datum. Nur später datierte Buchungen werden angerechnet. Zahlungen oder Kosten aus der Zeit davor sind bereits im Startsaldo enthalten und dürfen nicht ein zweites Mal erfasst werden.</x:v>
      </x:c>
      <x:c r="F37" s="48" t="str">
        <x:v>STICHTAG: Der Startsaldo ist der offene Stand an diesem Datum. Nur später datierte Buchungen werden angerechnet. Zahlungen oder Kosten aus der Zeit davor sind bereits im Startsaldo enthalten und dürfen nicht ein zweites Mal erfasst werden.</x:v>
      </x:c>
      <x:c r="G37" s="48" t="str">
        <x:v>STICHTAG: Der Startsaldo ist der offene Stand an diesem Datum. Nur später datierte Buchungen werden angerechnet. Zahlungen oder Kosten aus der Zeit davor sind bereits im Startsaldo enthalten und dürfen nicht ein zweites Mal erfasst werden.</x:v>
      </x:c>
      <x:c r="H37" s="48" t="str">
        <x:v>STICHTAG: Der Startsaldo ist der offene Stand an diesem Datum. Nur später datierte Buchungen werden angerechnet. Zahlungen oder Kosten aus der Zeit davor sind bereits im Startsaldo enthalten und dürfen nicht ein zweites Mal erfasst werden.</x:v>
      </x:c>
    </x:row>
    <x:row r="38" ht="23" customHeight="1">
      <x:c r="A38" s="48" t="str">
        <x:v>STICHTAG: Der Startsaldo ist der offene Stand an diesem Datum. Nur später datierte Buchungen werden angerechnet. Zahlungen oder Kosten aus der Zeit davor sind bereits im Startsaldo enthalten und dürfen nicht ein zweites Mal erfasst werden.</x:v>
      </x:c>
      <x:c r="B38" s="48" t="str">
        <x:v>STICHTAG: Der Startsaldo ist der offene Stand an diesem Datum. Nur später datierte Buchungen werden angerechnet. Zahlungen oder Kosten aus der Zeit davor sind bereits im Startsaldo enthalten und dürfen nicht ein zweites Mal erfasst werden.</x:v>
      </x:c>
      <x:c r="C38" s="48" t="str">
        <x:v>STICHTAG: Der Startsaldo ist der offene Stand an diesem Datum. Nur später datierte Buchungen werden angerechnet. Zahlungen oder Kosten aus der Zeit davor sind bereits im Startsaldo enthalten und dürfen nicht ein zweites Mal erfasst werden.</x:v>
      </x:c>
      <x:c r="D38" s="48" t="str">
        <x:v>STICHTAG: Der Startsaldo ist der offene Stand an diesem Datum. Nur später datierte Buchungen werden angerechnet. Zahlungen oder Kosten aus der Zeit davor sind bereits im Startsaldo enthalten und dürfen nicht ein zweites Mal erfasst werden.</x:v>
      </x:c>
      <x:c r="E38" s="48" t="str">
        <x:v>STICHTAG: Der Startsaldo ist der offene Stand an diesem Datum. Nur später datierte Buchungen werden angerechnet. Zahlungen oder Kosten aus der Zeit davor sind bereits im Startsaldo enthalten und dürfen nicht ein zweites Mal erfasst werden.</x:v>
      </x:c>
      <x:c r="F38" s="48" t="str">
        <x:v>STICHTAG: Der Startsaldo ist der offene Stand an diesem Datum. Nur später datierte Buchungen werden angerechnet. Zahlungen oder Kosten aus der Zeit davor sind bereits im Startsaldo enthalten und dürfen nicht ein zweites Mal erfasst werden.</x:v>
      </x:c>
      <x:c r="G38" s="48" t="str">
        <x:v>STICHTAG: Der Startsaldo ist der offene Stand an diesem Datum. Nur später datierte Buchungen werden angerechnet. Zahlungen oder Kosten aus der Zeit davor sind bereits im Startsaldo enthalten und dürfen nicht ein zweites Mal erfasst werden.</x:v>
      </x:c>
      <x:c r="H38" s="48" t="str">
        <x:v>STICHTAG: Der Startsaldo ist der offene Stand an diesem Datum. Nur später datierte Buchungen werden angerechnet. Zahlungen oder Kosten aus der Zeit davor sind bereits im Startsaldo enthalten und dürfen nicht ein zweites Mal erfasst werden.</x:v>
      </x:c>
    </x:row>
    <x:row r="39" ht="23" customHeight="1">
      <x:c r="A39" s="64" t="str">
        <x:v>BUCHUNGSSTATUS: Nur „Gebucht“ mit vollständigen und plausiblen Daten beeinflusst den Saldo. „Geplant“ verändert keine offene Forderung. Als „Gebucht“ markierte Vorgänge mit zukünftigem Datum werden zur Kontrolle nicht berücksichtigt.</x:v>
      </x:c>
      <x:c r="B39" s="64" t="str">
        <x:v>BUCHUNGSSTATUS: Nur „Gebucht“ mit vollständigen und plausiblen Daten beeinflusst den Saldo. „Geplant“ verändert keine offene Forderung. Als „Gebucht“ markierte Vorgänge mit zukünftigem Datum werden zur Kontrolle nicht berücksichtigt.</x:v>
      </x:c>
      <x:c r="C39" s="64" t="str">
        <x:v>BUCHUNGSSTATUS: Nur „Gebucht“ mit vollständigen und plausiblen Daten beeinflusst den Saldo. „Geplant“ verändert keine offene Forderung. Als „Gebucht“ markierte Vorgänge mit zukünftigem Datum werden zur Kontrolle nicht berücksichtigt.</x:v>
      </x:c>
      <x:c r="D39" s="64" t="str">
        <x:v>BUCHUNGSSTATUS: Nur „Gebucht“ mit vollständigen und plausiblen Daten beeinflusst den Saldo. „Geplant“ verändert keine offene Forderung. Als „Gebucht“ markierte Vorgänge mit zukünftigem Datum werden zur Kontrolle nicht berücksichtigt.</x:v>
      </x:c>
      <x:c r="E39" s="64" t="str">
        <x:v>BUCHUNGSSTATUS: Nur „Gebucht“ mit vollständigen und plausiblen Daten beeinflusst den Saldo. „Geplant“ verändert keine offene Forderung. Als „Gebucht“ markierte Vorgänge mit zukünftigem Datum werden zur Kontrolle nicht berücksichtigt.</x:v>
      </x:c>
      <x:c r="F39" s="64" t="str">
        <x:v>BUCHUNGSSTATUS: Nur „Gebucht“ mit vollständigen und plausiblen Daten beeinflusst den Saldo. „Geplant“ verändert keine offene Forderung. Als „Gebucht“ markierte Vorgänge mit zukünftigem Datum werden zur Kontrolle nicht berücksichtigt.</x:v>
      </x:c>
      <x:c r="G39" s="64" t="str">
        <x:v>BUCHUNGSSTATUS: Nur „Gebucht“ mit vollständigen und plausiblen Daten beeinflusst den Saldo. „Geplant“ verändert keine offene Forderung. Als „Gebucht“ markierte Vorgänge mit zukünftigem Datum werden zur Kontrolle nicht berücksichtigt.</x:v>
      </x:c>
      <x:c r="H39" s="64" t="str">
        <x:v>BUCHUNGSSTATUS: Nur „Gebucht“ mit vollständigen und plausiblen Daten beeinflusst den Saldo. „Geplant“ verändert keine offene Forderung. Als „Gebucht“ markierte Vorgänge mit zukünftigem Datum werden zur Kontrolle nicht berücksichtigt.</x:v>
      </x:c>
    </x:row>
    <x:row r="40" ht="23" customHeight="1">
      <x:c r="A40" s="64" t="str">
        <x:v>BUCHUNGSSTATUS: Nur „Gebucht“ mit vollständigen und plausiblen Daten beeinflusst den Saldo. „Geplant“ verändert keine offene Forderung. Als „Gebucht“ markierte Vorgänge mit zukünftigem Datum werden zur Kontrolle nicht berücksichtigt.</x:v>
      </x:c>
      <x:c r="B40" s="64" t="str">
        <x:v>BUCHUNGSSTATUS: Nur „Gebucht“ mit vollständigen und plausiblen Daten beeinflusst den Saldo. „Geplant“ verändert keine offene Forderung. Als „Gebucht“ markierte Vorgänge mit zukünftigem Datum werden zur Kontrolle nicht berücksichtigt.</x:v>
      </x:c>
      <x:c r="C40" s="64" t="str">
        <x:v>BUCHUNGSSTATUS: Nur „Gebucht“ mit vollständigen und plausiblen Daten beeinflusst den Saldo. „Geplant“ verändert keine offene Forderung. Als „Gebucht“ markierte Vorgänge mit zukünftigem Datum werden zur Kontrolle nicht berücksichtigt.</x:v>
      </x:c>
      <x:c r="D40" s="64" t="str">
        <x:v>BUCHUNGSSTATUS: Nur „Gebucht“ mit vollständigen und plausiblen Daten beeinflusst den Saldo. „Geplant“ verändert keine offene Forderung. Als „Gebucht“ markierte Vorgänge mit zukünftigem Datum werden zur Kontrolle nicht berücksichtigt.</x:v>
      </x:c>
      <x:c r="E40" s="64" t="str">
        <x:v>BUCHUNGSSTATUS: Nur „Gebucht“ mit vollständigen und plausiblen Daten beeinflusst den Saldo. „Geplant“ verändert keine offene Forderung. Als „Gebucht“ markierte Vorgänge mit zukünftigem Datum werden zur Kontrolle nicht berücksichtigt.</x:v>
      </x:c>
      <x:c r="F40" s="64" t="str">
        <x:v>BUCHUNGSSTATUS: Nur „Gebucht“ mit vollständigen und plausiblen Daten beeinflusst den Saldo. „Geplant“ verändert keine offene Forderung. Als „Gebucht“ markierte Vorgänge mit zukünftigem Datum werden zur Kontrolle nicht berücksichtigt.</x:v>
      </x:c>
      <x:c r="G40" s="64" t="str">
        <x:v>BUCHUNGSSTATUS: Nur „Gebucht“ mit vollständigen und plausiblen Daten beeinflusst den Saldo. „Geplant“ verändert keine offene Forderung. Als „Gebucht“ markierte Vorgänge mit zukünftigem Datum werden zur Kontrolle nicht berücksichtigt.</x:v>
      </x:c>
      <x:c r="H40" s="64" t="str">
        <x:v>BUCHUNGSSTATUS: Nur „Gebucht“ mit vollständigen und plausiblen Daten beeinflusst den Saldo. „Geplant“ verändert keine offene Forderung. Als „Gebucht“ markierte Vorgänge mit zukünftigem Datum werden zur Kontrolle nicht berücksichtigt.</x:v>
      </x:c>
    </x:row>
    <x:row r="41" ht="23" customHeight="1">
      <x:c r="A41" s="64" t="str">
        <x:v>BUCHUNGSSTATUS: Nur „Gebucht“ mit vollständigen und plausiblen Daten beeinflusst den Saldo. „Geplant“ verändert keine offene Forderung. Als „Gebucht“ markierte Vorgänge mit zukünftigem Datum werden zur Kontrolle nicht berücksichtigt.</x:v>
      </x:c>
      <x:c r="B41" s="64" t="str">
        <x:v>BUCHUNGSSTATUS: Nur „Gebucht“ mit vollständigen und plausiblen Daten beeinflusst den Saldo. „Geplant“ verändert keine offene Forderung. Als „Gebucht“ markierte Vorgänge mit zukünftigem Datum werden zur Kontrolle nicht berücksichtigt.</x:v>
      </x:c>
      <x:c r="C41" s="64" t="str">
        <x:v>BUCHUNGSSTATUS: Nur „Gebucht“ mit vollständigen und plausiblen Daten beeinflusst den Saldo. „Geplant“ verändert keine offene Forderung. Als „Gebucht“ markierte Vorgänge mit zukünftigem Datum werden zur Kontrolle nicht berücksichtigt.</x:v>
      </x:c>
      <x:c r="D41" s="64" t="str">
        <x:v>BUCHUNGSSTATUS: Nur „Gebucht“ mit vollständigen und plausiblen Daten beeinflusst den Saldo. „Geplant“ verändert keine offene Forderung. Als „Gebucht“ markierte Vorgänge mit zukünftigem Datum werden zur Kontrolle nicht berücksichtigt.</x:v>
      </x:c>
      <x:c r="E41" s="64" t="str">
        <x:v>BUCHUNGSSTATUS: Nur „Gebucht“ mit vollständigen und plausiblen Daten beeinflusst den Saldo. „Geplant“ verändert keine offene Forderung. Als „Gebucht“ markierte Vorgänge mit zukünftigem Datum werden zur Kontrolle nicht berücksichtigt.</x:v>
      </x:c>
      <x:c r="F41" s="64" t="str">
        <x:v>BUCHUNGSSTATUS: Nur „Gebucht“ mit vollständigen und plausiblen Daten beeinflusst den Saldo. „Geplant“ verändert keine offene Forderung. Als „Gebucht“ markierte Vorgänge mit zukünftigem Datum werden zur Kontrolle nicht berücksichtigt.</x:v>
      </x:c>
      <x:c r="G41" s="64" t="str">
        <x:v>BUCHUNGSSTATUS: Nur „Gebucht“ mit vollständigen und plausiblen Daten beeinflusst den Saldo. „Geplant“ verändert keine offene Forderung. Als „Gebucht“ markierte Vorgänge mit zukünftigem Datum werden zur Kontrolle nicht berücksichtigt.</x:v>
      </x:c>
      <x:c r="H41" s="64" t="str">
        <x:v>BUCHUNGSSTATUS: Nur „Gebucht“ mit vollständigen und plausiblen Daten beeinflusst den Saldo. „Geplant“ verändert keine offene Forderung. Als „Gebucht“ markierte Vorgänge mit zukünftigem Datum werden zur Kontrolle nicht berücksichtigt.</x:v>
      </x:c>
    </x:row>
    <x:row r="42" ht="23" customHeight="1">
      <x:c r="A42" s="48" t="str">
        <x:v>BETRÄGE: Startsalden und Bewegungsbeträge positiv eingeben. Der Typ „Zahlung“ bzw. „Korrektur -“ vermindert den Saldo; Zinsen, Gebühren, sonstige Erhöhungen und „Korrektur +“ erhöhen ihn.</x:v>
      </x:c>
      <x:c r="B42" s="48" t="str">
        <x:v>BETRÄGE: Startsalden und Bewegungsbeträge positiv eingeben. Der Typ „Zahlung“ bzw. „Korrektur -“ vermindert den Saldo; Zinsen, Gebühren, sonstige Erhöhungen und „Korrektur +“ erhöhen ihn.</x:v>
      </x:c>
      <x:c r="C42" s="48" t="str">
        <x:v>BETRÄGE: Startsalden und Bewegungsbeträge positiv eingeben. Der Typ „Zahlung“ bzw. „Korrektur -“ vermindert den Saldo; Zinsen, Gebühren, sonstige Erhöhungen und „Korrektur +“ erhöhen ihn.</x:v>
      </x:c>
      <x:c r="D42" s="48" t="str">
        <x:v>BETRÄGE: Startsalden und Bewegungsbeträge positiv eingeben. Der Typ „Zahlung“ bzw. „Korrektur -“ vermindert den Saldo; Zinsen, Gebühren, sonstige Erhöhungen und „Korrektur +“ erhöhen ihn.</x:v>
      </x:c>
      <x:c r="E42" s="48" t="str">
        <x:v>BETRÄGE: Startsalden und Bewegungsbeträge positiv eingeben. Der Typ „Zahlung“ bzw. „Korrektur -“ vermindert den Saldo; Zinsen, Gebühren, sonstige Erhöhungen und „Korrektur +“ erhöhen ihn.</x:v>
      </x:c>
      <x:c r="F42" s="48" t="str">
        <x:v>BETRÄGE: Startsalden und Bewegungsbeträge positiv eingeben. Der Typ „Zahlung“ bzw. „Korrektur -“ vermindert den Saldo; Zinsen, Gebühren, sonstige Erhöhungen und „Korrektur +“ erhöhen ihn.</x:v>
      </x:c>
      <x:c r="G42" s="48" t="str">
        <x:v>BETRÄGE: Startsalden und Bewegungsbeträge positiv eingeben. Der Typ „Zahlung“ bzw. „Korrektur -“ vermindert den Saldo; Zinsen, Gebühren, sonstige Erhöhungen und „Korrektur +“ erhöhen ihn.</x:v>
      </x:c>
      <x:c r="H42" s="48" t="str">
        <x:v>BETRÄGE: Startsalden und Bewegungsbeträge positiv eingeben. Der Typ „Zahlung“ bzw. „Korrektur -“ vermindert den Saldo; Zinsen, Gebühren, sonstige Erhöhungen und „Korrektur +“ erhöhen ihn.</x:v>
      </x:c>
    </x:row>
    <x:row r="43" ht="23" customHeight="1">
      <x:c r="A43" s="48" t="str">
        <x:v>BETRÄGE: Startsalden und Bewegungsbeträge positiv eingeben. Der Typ „Zahlung“ bzw. „Korrektur -“ vermindert den Saldo; Zinsen, Gebühren, sonstige Erhöhungen und „Korrektur +“ erhöhen ihn.</x:v>
      </x:c>
      <x:c r="B43" s="48" t="str">
        <x:v>BETRÄGE: Startsalden und Bewegungsbeträge positiv eingeben. Der Typ „Zahlung“ bzw. „Korrektur -“ vermindert den Saldo; Zinsen, Gebühren, sonstige Erhöhungen und „Korrektur +“ erhöhen ihn.</x:v>
      </x:c>
      <x:c r="C43" s="48" t="str">
        <x:v>BETRÄGE: Startsalden und Bewegungsbeträge positiv eingeben. Der Typ „Zahlung“ bzw. „Korrektur -“ vermindert den Saldo; Zinsen, Gebühren, sonstige Erhöhungen und „Korrektur +“ erhöhen ihn.</x:v>
      </x:c>
      <x:c r="D43" s="48" t="str">
        <x:v>BETRÄGE: Startsalden und Bewegungsbeträge positiv eingeben. Der Typ „Zahlung“ bzw. „Korrektur -“ vermindert den Saldo; Zinsen, Gebühren, sonstige Erhöhungen und „Korrektur +“ erhöhen ihn.</x:v>
      </x:c>
      <x:c r="E43" s="48" t="str">
        <x:v>BETRÄGE: Startsalden und Bewegungsbeträge positiv eingeben. Der Typ „Zahlung“ bzw. „Korrektur -“ vermindert den Saldo; Zinsen, Gebühren, sonstige Erhöhungen und „Korrektur +“ erhöhen ihn.</x:v>
      </x:c>
      <x:c r="F43" s="48" t="str">
        <x:v>BETRÄGE: Startsalden und Bewegungsbeträge positiv eingeben. Der Typ „Zahlung“ bzw. „Korrektur -“ vermindert den Saldo; Zinsen, Gebühren, sonstige Erhöhungen und „Korrektur +“ erhöhen ihn.</x:v>
      </x:c>
      <x:c r="G43" s="48" t="str">
        <x:v>BETRÄGE: Startsalden und Bewegungsbeträge positiv eingeben. Der Typ „Zahlung“ bzw. „Korrektur -“ vermindert den Saldo; Zinsen, Gebühren, sonstige Erhöhungen und „Korrektur +“ erhöhen ihn.</x:v>
      </x:c>
      <x:c r="H43" s="48" t="str">
        <x:v>BETRÄGE: Startsalden und Bewegungsbeträge positiv eingeben. Der Typ „Zahlung“ bzw. „Korrektur -“ vermindert den Saldo; Zinsen, Gebühren, sonstige Erhöhungen und „Korrektur +“ erhöhen ihn.</x:v>
      </x:c>
    </x:row>
    <x:row r="44" ht="23" customHeight="1">
      <x:c r="A44" s="48" t="str">
        <x:v>BETRÄGE: Startsalden und Bewegungsbeträge positiv eingeben. Der Typ „Zahlung“ bzw. „Korrektur -“ vermindert den Saldo; Zinsen, Gebühren, sonstige Erhöhungen und „Korrektur +“ erhöhen ihn.</x:v>
      </x:c>
      <x:c r="B44" s="48" t="str">
        <x:v>BETRÄGE: Startsalden und Bewegungsbeträge positiv eingeben. Der Typ „Zahlung“ bzw. „Korrektur -“ vermindert den Saldo; Zinsen, Gebühren, sonstige Erhöhungen und „Korrektur +“ erhöhen ihn.</x:v>
      </x:c>
      <x:c r="C44" s="48" t="str">
        <x:v>BETRÄGE: Startsalden und Bewegungsbeträge positiv eingeben. Der Typ „Zahlung“ bzw. „Korrektur -“ vermindert den Saldo; Zinsen, Gebühren, sonstige Erhöhungen und „Korrektur +“ erhöhen ihn.</x:v>
      </x:c>
      <x:c r="D44" s="48" t="str">
        <x:v>BETRÄGE: Startsalden und Bewegungsbeträge positiv eingeben. Der Typ „Zahlung“ bzw. „Korrektur -“ vermindert den Saldo; Zinsen, Gebühren, sonstige Erhöhungen und „Korrektur +“ erhöhen ihn.</x:v>
      </x:c>
      <x:c r="E44" s="48" t="str">
        <x:v>BETRÄGE: Startsalden und Bewegungsbeträge positiv eingeben. Der Typ „Zahlung“ bzw. „Korrektur -“ vermindert den Saldo; Zinsen, Gebühren, sonstige Erhöhungen und „Korrektur +“ erhöhen ihn.</x:v>
      </x:c>
      <x:c r="F44" s="48" t="str">
        <x:v>BETRÄGE: Startsalden und Bewegungsbeträge positiv eingeben. Der Typ „Zahlung“ bzw. „Korrektur -“ vermindert den Saldo; Zinsen, Gebühren, sonstige Erhöhungen und „Korrektur +“ erhöhen ihn.</x:v>
      </x:c>
      <x:c r="G44" s="48" t="str">
        <x:v>BETRÄGE: Startsalden und Bewegungsbeträge positiv eingeben. Der Typ „Zahlung“ bzw. „Korrektur -“ vermindert den Saldo; Zinsen, Gebühren, sonstige Erhöhungen und „Korrektur +“ erhöhen ihn.</x:v>
      </x:c>
      <x:c r="H44" s="48" t="str">
        <x:v>BETRÄGE: Startsalden und Bewegungsbeträge positiv eingeben. Der Typ „Zahlung“ bzw. „Korrektur -“ vermindert den Saldo; Zinsen, Gebühren, sonstige Erhöhungen und „Korrektur +“ erhöhen ihn.</x:v>
      </x:c>
    </x:row>
    <x:row r="45" ht="23" customHeight="1">
      <x:c r="A45" s="64" t="str">
        <x:v>PRÜFSTATUS: Ungeprüfte und strittige Forderungen bleiben in der Gesamtsumme der ERFASSTEN Beträge sichtbar und werden separat ausgewiesen. Das ist weder ein Schuldanerkenntnis noch eine Aussage zur Berechtigung.</x:v>
      </x:c>
      <x:c r="B45" s="64" t="str">
        <x:v>PRÜFSTATUS: Ungeprüfte und strittige Forderungen bleiben in der Gesamtsumme der ERFASSTEN Beträge sichtbar und werden separat ausgewiesen. Das ist weder ein Schuldanerkenntnis noch eine Aussage zur Berechtigung.</x:v>
      </x:c>
      <x:c r="C45" s="64" t="str">
        <x:v>PRÜFSTATUS: Ungeprüfte und strittige Forderungen bleiben in der Gesamtsumme der ERFASSTEN Beträge sichtbar und werden separat ausgewiesen. Das ist weder ein Schuldanerkenntnis noch eine Aussage zur Berechtigung.</x:v>
      </x:c>
      <x:c r="D45" s="64" t="str">
        <x:v>PRÜFSTATUS: Ungeprüfte und strittige Forderungen bleiben in der Gesamtsumme der ERFASSTEN Beträge sichtbar und werden separat ausgewiesen. Das ist weder ein Schuldanerkenntnis noch eine Aussage zur Berechtigung.</x:v>
      </x:c>
      <x:c r="E45" s="64" t="str">
        <x:v>PRÜFSTATUS: Ungeprüfte und strittige Forderungen bleiben in der Gesamtsumme der ERFASSTEN Beträge sichtbar und werden separat ausgewiesen. Das ist weder ein Schuldanerkenntnis noch eine Aussage zur Berechtigung.</x:v>
      </x:c>
      <x:c r="F45" s="64" t="str">
        <x:v>PRÜFSTATUS: Ungeprüfte und strittige Forderungen bleiben in der Gesamtsumme der ERFASSTEN Beträge sichtbar und werden separat ausgewiesen. Das ist weder ein Schuldanerkenntnis noch eine Aussage zur Berechtigung.</x:v>
      </x:c>
      <x:c r="G45" s="64" t="str">
        <x:v>PRÜFSTATUS: Ungeprüfte und strittige Forderungen bleiben in der Gesamtsumme der ERFASSTEN Beträge sichtbar und werden separat ausgewiesen. Das ist weder ein Schuldanerkenntnis noch eine Aussage zur Berechtigung.</x:v>
      </x:c>
      <x:c r="H45" s="64" t="str">
        <x:v>PRÜFSTATUS: Ungeprüfte und strittige Forderungen bleiben in der Gesamtsumme der ERFASSTEN Beträge sichtbar und werden separat ausgewiesen. Das ist weder ein Schuldanerkenntnis noch eine Aussage zur Berechtigung.</x:v>
      </x:c>
    </x:row>
    <x:row r="46" ht="23" customHeight="1">
      <x:c r="A46" s="64" t="str">
        <x:v>PRÜFSTATUS: Ungeprüfte und strittige Forderungen bleiben in der Gesamtsumme der ERFASSTEN Beträge sichtbar und werden separat ausgewiesen. Das ist weder ein Schuldanerkenntnis noch eine Aussage zur Berechtigung.</x:v>
      </x:c>
      <x:c r="B46" s="64" t="str">
        <x:v>PRÜFSTATUS: Ungeprüfte und strittige Forderungen bleiben in der Gesamtsumme der ERFASSTEN Beträge sichtbar und werden separat ausgewiesen. Das ist weder ein Schuldanerkenntnis noch eine Aussage zur Berechtigung.</x:v>
      </x:c>
      <x:c r="C46" s="64" t="str">
        <x:v>PRÜFSTATUS: Ungeprüfte und strittige Forderungen bleiben in der Gesamtsumme der ERFASSTEN Beträge sichtbar und werden separat ausgewiesen. Das ist weder ein Schuldanerkenntnis noch eine Aussage zur Berechtigung.</x:v>
      </x:c>
      <x:c r="D46" s="64" t="str">
        <x:v>PRÜFSTATUS: Ungeprüfte und strittige Forderungen bleiben in der Gesamtsumme der ERFASSTEN Beträge sichtbar und werden separat ausgewiesen. Das ist weder ein Schuldanerkenntnis noch eine Aussage zur Berechtigung.</x:v>
      </x:c>
      <x:c r="E46" s="64" t="str">
        <x:v>PRÜFSTATUS: Ungeprüfte und strittige Forderungen bleiben in der Gesamtsumme der ERFASSTEN Beträge sichtbar und werden separat ausgewiesen. Das ist weder ein Schuldanerkenntnis noch eine Aussage zur Berechtigung.</x:v>
      </x:c>
      <x:c r="F46" s="64" t="str">
        <x:v>PRÜFSTATUS: Ungeprüfte und strittige Forderungen bleiben in der Gesamtsumme der ERFASSTEN Beträge sichtbar und werden separat ausgewiesen. Das ist weder ein Schuldanerkenntnis noch eine Aussage zur Berechtigung.</x:v>
      </x:c>
      <x:c r="G46" s="64" t="str">
        <x:v>PRÜFSTATUS: Ungeprüfte und strittige Forderungen bleiben in der Gesamtsumme der ERFASSTEN Beträge sichtbar und werden separat ausgewiesen. Das ist weder ein Schuldanerkenntnis noch eine Aussage zur Berechtigung.</x:v>
      </x:c>
      <x:c r="H46" s="64" t="str">
        <x:v>PRÜFSTATUS: Ungeprüfte und strittige Forderungen bleiben in der Gesamtsumme der ERFASSTEN Beträge sichtbar und werden separat ausgewiesen. Das ist weder ein Schuldanerkenntnis noch eine Aussage zur Berechtigung.</x:v>
      </x:c>
    </x:row>
    <x:row r="47" ht="23" customHeight="1">
      <x:c r="A47" s="64" t="str">
        <x:v>PRÜFSTATUS: Ungeprüfte und strittige Forderungen bleiben in der Gesamtsumme der ERFASSTEN Beträge sichtbar und werden separat ausgewiesen. Das ist weder ein Schuldanerkenntnis noch eine Aussage zur Berechtigung.</x:v>
      </x:c>
      <x:c r="B47" s="64" t="str">
        <x:v>PRÜFSTATUS: Ungeprüfte und strittige Forderungen bleiben in der Gesamtsumme der ERFASSTEN Beträge sichtbar und werden separat ausgewiesen. Das ist weder ein Schuldanerkenntnis noch eine Aussage zur Berechtigung.</x:v>
      </x:c>
      <x:c r="C47" s="64" t="str">
        <x:v>PRÜFSTATUS: Ungeprüfte und strittige Forderungen bleiben in der Gesamtsumme der ERFASSTEN Beträge sichtbar und werden separat ausgewiesen. Das ist weder ein Schuldanerkenntnis noch eine Aussage zur Berechtigung.</x:v>
      </x:c>
      <x:c r="D47" s="64" t="str">
        <x:v>PRÜFSTATUS: Ungeprüfte und strittige Forderungen bleiben in der Gesamtsumme der ERFASSTEN Beträge sichtbar und werden separat ausgewiesen. Das ist weder ein Schuldanerkenntnis noch eine Aussage zur Berechtigung.</x:v>
      </x:c>
      <x:c r="E47" s="64" t="str">
        <x:v>PRÜFSTATUS: Ungeprüfte und strittige Forderungen bleiben in der Gesamtsumme der ERFASSTEN Beträge sichtbar und werden separat ausgewiesen. Das ist weder ein Schuldanerkenntnis noch eine Aussage zur Berechtigung.</x:v>
      </x:c>
      <x:c r="F47" s="64" t="str">
        <x:v>PRÜFSTATUS: Ungeprüfte und strittige Forderungen bleiben in der Gesamtsumme der ERFASSTEN Beträge sichtbar und werden separat ausgewiesen. Das ist weder ein Schuldanerkenntnis noch eine Aussage zur Berechtigung.</x:v>
      </x:c>
      <x:c r="G47" s="64" t="str">
        <x:v>PRÜFSTATUS: Ungeprüfte und strittige Forderungen bleiben in der Gesamtsumme der ERFASSTEN Beträge sichtbar und werden separat ausgewiesen. Das ist weder ein Schuldanerkenntnis noch eine Aussage zur Berechtigung.</x:v>
      </x:c>
      <x:c r="H47" s="64" t="str">
        <x:v>PRÜFSTATUS: Ungeprüfte und strittige Forderungen bleiben in der Gesamtsumme der ERFASSTEN Beträge sichtbar und werden separat ausgewiesen. Das ist weder ein Schuldanerkenntnis noch eine Aussage zur Berechtigung.</x:v>
      </x:c>
    </x:row>
    <x:row r="48" ht="23" customHeight="1">
      <x:c r="A48" s="48" t="str">
        <x:v>TERMINE UND PRIORITÄTEN: Das Blatt verwaltet ausschließlich manuell eingegebene Wiedervorlagen. Es berechnet keine gesetzlichen Fristen und nimmt keine juristische Priorisierung vor. Existenzsichernde laufende Kosten gesondert im Budget berücksichtigen.</x:v>
      </x:c>
      <x:c r="B48" s="48" t="str">
        <x:v>TERMINE UND PRIORITÄTEN: Das Blatt verwaltet ausschließlich manuell eingegebene Wiedervorlagen. Es berechnet keine gesetzlichen Fristen und nimmt keine juristische Priorisierung vor. Existenzsichernde laufende Kosten gesondert im Budget berücksichtigen.</x:v>
      </x:c>
      <x:c r="C48" s="48" t="str">
        <x:v>TERMINE UND PRIORITÄTEN: Das Blatt verwaltet ausschließlich manuell eingegebene Wiedervorlagen. Es berechnet keine gesetzlichen Fristen und nimmt keine juristische Priorisierung vor. Existenzsichernde laufende Kosten gesondert im Budget berücksichtigen.</x:v>
      </x:c>
      <x:c r="D48" s="48" t="str">
        <x:v>TERMINE UND PRIORITÄTEN: Das Blatt verwaltet ausschließlich manuell eingegebene Wiedervorlagen. Es berechnet keine gesetzlichen Fristen und nimmt keine juristische Priorisierung vor. Existenzsichernde laufende Kosten gesondert im Budget berücksichtigen.</x:v>
      </x:c>
      <x:c r="E48" s="48" t="str">
        <x:v>TERMINE UND PRIORITÄTEN: Das Blatt verwaltet ausschließlich manuell eingegebene Wiedervorlagen. Es berechnet keine gesetzlichen Fristen und nimmt keine juristische Priorisierung vor. Existenzsichernde laufende Kosten gesondert im Budget berücksichtigen.</x:v>
      </x:c>
      <x:c r="F48" s="48" t="str">
        <x:v>TERMINE UND PRIORITÄTEN: Das Blatt verwaltet ausschließlich manuell eingegebene Wiedervorlagen. Es berechnet keine gesetzlichen Fristen und nimmt keine juristische Priorisierung vor. Existenzsichernde laufende Kosten gesondert im Budget berücksichtigen.</x:v>
      </x:c>
      <x:c r="G48" s="48" t="str">
        <x:v>TERMINE UND PRIORITÄTEN: Das Blatt verwaltet ausschließlich manuell eingegebene Wiedervorlagen. Es berechnet keine gesetzlichen Fristen und nimmt keine juristische Priorisierung vor. Existenzsichernde laufende Kosten gesondert im Budget berücksichtigen.</x:v>
      </x:c>
      <x:c r="H48" s="48" t="str">
        <x:v>TERMINE UND PRIORITÄTEN: Das Blatt verwaltet ausschließlich manuell eingegebene Wiedervorlagen. Es berechnet keine gesetzlichen Fristen und nimmt keine juristische Priorisierung vor. Existenzsichernde laufende Kosten gesondert im Budget berücksichtigen.</x:v>
      </x:c>
    </x:row>
    <x:row r="49" ht="23" customHeight="1">
      <x:c r="A49" s="48" t="str">
        <x:v>TERMINE UND PRIORITÄTEN: Das Blatt verwaltet ausschließlich manuell eingegebene Wiedervorlagen. Es berechnet keine gesetzlichen Fristen und nimmt keine juristische Priorisierung vor. Existenzsichernde laufende Kosten gesondert im Budget berücksichtigen.</x:v>
      </x:c>
      <x:c r="B49" s="48" t="str">
        <x:v>TERMINE UND PRIORITÄTEN: Das Blatt verwaltet ausschließlich manuell eingegebene Wiedervorlagen. Es berechnet keine gesetzlichen Fristen und nimmt keine juristische Priorisierung vor. Existenzsichernde laufende Kosten gesondert im Budget berücksichtigen.</x:v>
      </x:c>
      <x:c r="C49" s="48" t="str">
        <x:v>TERMINE UND PRIORITÄTEN: Das Blatt verwaltet ausschließlich manuell eingegebene Wiedervorlagen. Es berechnet keine gesetzlichen Fristen und nimmt keine juristische Priorisierung vor. Existenzsichernde laufende Kosten gesondert im Budget berücksichtigen.</x:v>
      </x:c>
      <x:c r="D49" s="48" t="str">
        <x:v>TERMINE UND PRIORITÄTEN: Das Blatt verwaltet ausschließlich manuell eingegebene Wiedervorlagen. Es berechnet keine gesetzlichen Fristen und nimmt keine juristische Priorisierung vor. Existenzsichernde laufende Kosten gesondert im Budget berücksichtigen.</x:v>
      </x:c>
      <x:c r="E49" s="48" t="str">
        <x:v>TERMINE UND PRIORITÄTEN: Das Blatt verwaltet ausschließlich manuell eingegebene Wiedervorlagen. Es berechnet keine gesetzlichen Fristen und nimmt keine juristische Priorisierung vor. Existenzsichernde laufende Kosten gesondert im Budget berücksichtigen.</x:v>
      </x:c>
      <x:c r="F49" s="48" t="str">
        <x:v>TERMINE UND PRIORITÄTEN: Das Blatt verwaltet ausschließlich manuell eingegebene Wiedervorlagen. Es berechnet keine gesetzlichen Fristen und nimmt keine juristische Priorisierung vor. Existenzsichernde laufende Kosten gesondert im Budget berücksichtigen.</x:v>
      </x:c>
      <x:c r="G49" s="48" t="str">
        <x:v>TERMINE UND PRIORITÄTEN: Das Blatt verwaltet ausschließlich manuell eingegebene Wiedervorlagen. Es berechnet keine gesetzlichen Fristen und nimmt keine juristische Priorisierung vor. Existenzsichernde laufende Kosten gesondert im Budget berücksichtigen.</x:v>
      </x:c>
      <x:c r="H49" s="48" t="str">
        <x:v>TERMINE UND PRIORITÄTEN: Das Blatt verwaltet ausschließlich manuell eingegebene Wiedervorlagen. Es berechnet keine gesetzlichen Fristen und nimmt keine juristische Priorisierung vor. Existenzsichernde laufende Kosten gesondert im Budget berücksichtigen.</x:v>
      </x:c>
    </x:row>
    <x:row r="50" ht="23" customHeight="1">
      <x:c r="A50" s="48" t="str">
        <x:v>TERMINE UND PRIORITÄTEN: Das Blatt verwaltet ausschließlich manuell eingegebene Wiedervorlagen. Es berechnet keine gesetzlichen Fristen und nimmt keine juristische Priorisierung vor. Existenzsichernde laufende Kosten gesondert im Budget berücksichtigen.</x:v>
      </x:c>
      <x:c r="B50" s="48" t="str">
        <x:v>TERMINE UND PRIORITÄTEN: Das Blatt verwaltet ausschließlich manuell eingegebene Wiedervorlagen. Es berechnet keine gesetzlichen Fristen und nimmt keine juristische Priorisierung vor. Existenzsichernde laufende Kosten gesondert im Budget berücksichtigen.</x:v>
      </x:c>
      <x:c r="C50" s="48" t="str">
        <x:v>TERMINE UND PRIORITÄTEN: Das Blatt verwaltet ausschließlich manuell eingegebene Wiedervorlagen. Es berechnet keine gesetzlichen Fristen und nimmt keine juristische Priorisierung vor. Existenzsichernde laufende Kosten gesondert im Budget berücksichtigen.</x:v>
      </x:c>
      <x:c r="D50" s="48" t="str">
        <x:v>TERMINE UND PRIORITÄTEN: Das Blatt verwaltet ausschließlich manuell eingegebene Wiedervorlagen. Es berechnet keine gesetzlichen Fristen und nimmt keine juristische Priorisierung vor. Existenzsichernde laufende Kosten gesondert im Budget berücksichtigen.</x:v>
      </x:c>
      <x:c r="E50" s="48" t="str">
        <x:v>TERMINE UND PRIORITÄTEN: Das Blatt verwaltet ausschließlich manuell eingegebene Wiedervorlagen. Es berechnet keine gesetzlichen Fristen und nimmt keine juristische Priorisierung vor. Existenzsichernde laufende Kosten gesondert im Budget berücksichtigen.</x:v>
      </x:c>
      <x:c r="F50" s="48" t="str">
        <x:v>TERMINE UND PRIORITÄTEN: Das Blatt verwaltet ausschließlich manuell eingegebene Wiedervorlagen. Es berechnet keine gesetzlichen Fristen und nimmt keine juristische Priorisierung vor. Existenzsichernde laufende Kosten gesondert im Budget berücksichtigen.</x:v>
      </x:c>
      <x:c r="G50" s="48" t="str">
        <x:v>TERMINE UND PRIORITÄTEN: Das Blatt verwaltet ausschließlich manuell eingegebene Wiedervorlagen. Es berechnet keine gesetzlichen Fristen und nimmt keine juristische Priorisierung vor. Existenzsichernde laufende Kosten gesondert im Budget berücksichtigen.</x:v>
      </x:c>
      <x:c r="H50" s="48" t="str">
        <x:v>TERMINE UND PRIORITÄTEN: Das Blatt verwaltet ausschließlich manuell eingegebene Wiedervorlagen. Es berechnet keine gesetzlichen Fristen und nimmt keine juristische Priorisierung vor. Existenzsichernde laufende Kosten gesondert im Budget berücksichtigen.</x:v>
      </x:c>
    </x:row>
    <x:row r="51" ht="23" customHeight="1">
      <x:c r="A51" s="64" t="str">
        <x:v>DATENSCHUTZ: In dieser Datei können sensible finanzielle Daten stehen. Lokal sicher speichern, nicht öffentlich teilen; bei Versand vertrauliche Daten gegebenenfalls schwärzen.</x:v>
      </x:c>
      <x:c r="B51" s="64" t="str">
        <x:v>DATENSCHUTZ: In dieser Datei können sensible finanzielle Daten stehen. Lokal sicher speichern, nicht öffentlich teilen; bei Versand vertrauliche Daten gegebenenfalls schwärzen.</x:v>
      </x:c>
      <x:c r="C51" s="64" t="str">
        <x:v>DATENSCHUTZ: In dieser Datei können sensible finanzielle Daten stehen. Lokal sicher speichern, nicht öffentlich teilen; bei Versand vertrauliche Daten gegebenenfalls schwärzen.</x:v>
      </x:c>
      <x:c r="D51" s="64" t="str">
        <x:v>DATENSCHUTZ: In dieser Datei können sensible finanzielle Daten stehen. Lokal sicher speichern, nicht öffentlich teilen; bei Versand vertrauliche Daten gegebenenfalls schwärzen.</x:v>
      </x:c>
      <x:c r="E51" s="64" t="str">
        <x:v>DATENSCHUTZ: In dieser Datei können sensible finanzielle Daten stehen. Lokal sicher speichern, nicht öffentlich teilen; bei Versand vertrauliche Daten gegebenenfalls schwärzen.</x:v>
      </x:c>
      <x:c r="F51" s="64" t="str">
        <x:v>DATENSCHUTZ: In dieser Datei können sensible finanzielle Daten stehen. Lokal sicher speichern, nicht öffentlich teilen; bei Versand vertrauliche Daten gegebenenfalls schwärzen.</x:v>
      </x:c>
      <x:c r="G51" s="64" t="str">
        <x:v>DATENSCHUTZ: In dieser Datei können sensible finanzielle Daten stehen. Lokal sicher speichern, nicht öffentlich teilen; bei Versand vertrauliche Daten gegebenenfalls schwärzen.</x:v>
      </x:c>
      <x:c r="H51" s="64" t="str">
        <x:v>DATENSCHUTZ: In dieser Datei können sensible finanzielle Daten stehen. Lokal sicher speichern, nicht öffentlich teilen; bei Versand vertrauliche Daten gegebenenfalls schwärzen.</x:v>
      </x:c>
    </x:row>
    <x:row r="52" ht="23" customHeight="1">
      <x:c r="A52" s="64" t="str">
        <x:v>DATENSCHUTZ: In dieser Datei können sensible finanzielle Daten stehen. Lokal sicher speichern, nicht öffentlich teilen; bei Versand vertrauliche Daten gegebenenfalls schwärzen.</x:v>
      </x:c>
      <x:c r="B52" s="64" t="str">
        <x:v>DATENSCHUTZ: In dieser Datei können sensible finanzielle Daten stehen. Lokal sicher speichern, nicht öffentlich teilen; bei Versand vertrauliche Daten gegebenenfalls schwärzen.</x:v>
      </x:c>
      <x:c r="C52" s="64" t="str">
        <x:v>DATENSCHUTZ: In dieser Datei können sensible finanzielle Daten stehen. Lokal sicher speichern, nicht öffentlich teilen; bei Versand vertrauliche Daten gegebenenfalls schwärzen.</x:v>
      </x:c>
      <x:c r="D52" s="64" t="str">
        <x:v>DATENSCHUTZ: In dieser Datei können sensible finanzielle Daten stehen. Lokal sicher speichern, nicht öffentlich teilen; bei Versand vertrauliche Daten gegebenenfalls schwärzen.</x:v>
      </x:c>
      <x:c r="E52" s="64" t="str">
        <x:v>DATENSCHUTZ: In dieser Datei können sensible finanzielle Daten stehen. Lokal sicher speichern, nicht öffentlich teilen; bei Versand vertrauliche Daten gegebenenfalls schwärzen.</x:v>
      </x:c>
      <x:c r="F52" s="64" t="str">
        <x:v>DATENSCHUTZ: In dieser Datei können sensible finanzielle Daten stehen. Lokal sicher speichern, nicht öffentlich teilen; bei Versand vertrauliche Daten gegebenenfalls schwärzen.</x:v>
      </x:c>
      <x:c r="G52" s="64" t="str">
        <x:v>DATENSCHUTZ: In dieser Datei können sensible finanzielle Daten stehen. Lokal sicher speichern, nicht öffentlich teilen; bei Versand vertrauliche Daten gegebenenfalls schwärzen.</x:v>
      </x:c>
      <x:c r="H52" s="64" t="str">
        <x:v>DATENSCHUTZ: In dieser Datei können sensible finanzielle Daten stehen. Lokal sicher speichern, nicht öffentlich teilen; bei Versand vertrauliche Daten gegebenenfalls schwärzen.</x:v>
      </x:c>
    </x:row>
    <x:row r="53" ht="23" customHeight="1">
      <x:c r="A53" s="64" t="str">
        <x:v>DATENSCHUTZ: In dieser Datei können sensible finanzielle Daten stehen. Lokal sicher speichern, nicht öffentlich teilen; bei Versand vertrauliche Daten gegebenenfalls schwärzen.</x:v>
      </x:c>
      <x:c r="B53" s="64" t="str">
        <x:v>DATENSCHUTZ: In dieser Datei können sensible finanzielle Daten stehen. Lokal sicher speichern, nicht öffentlich teilen; bei Versand vertrauliche Daten gegebenenfalls schwärzen.</x:v>
      </x:c>
      <x:c r="C53" s="64" t="str">
        <x:v>DATENSCHUTZ: In dieser Datei können sensible finanzielle Daten stehen. Lokal sicher speichern, nicht öffentlich teilen; bei Versand vertrauliche Daten gegebenenfalls schwärzen.</x:v>
      </x:c>
      <x:c r="D53" s="64" t="str">
        <x:v>DATENSCHUTZ: In dieser Datei können sensible finanzielle Daten stehen. Lokal sicher speichern, nicht öffentlich teilen; bei Versand vertrauliche Daten gegebenenfalls schwärzen.</x:v>
      </x:c>
      <x:c r="E53" s="64" t="str">
        <x:v>DATENSCHUTZ: In dieser Datei können sensible finanzielle Daten stehen. Lokal sicher speichern, nicht öffentlich teilen; bei Versand vertrauliche Daten gegebenenfalls schwärzen.</x:v>
      </x:c>
      <x:c r="F53" s="64" t="str">
        <x:v>DATENSCHUTZ: In dieser Datei können sensible finanzielle Daten stehen. Lokal sicher speichern, nicht öffentlich teilen; bei Versand vertrauliche Daten gegebenenfalls schwärzen.</x:v>
      </x:c>
      <x:c r="G53" s="64" t="str">
        <x:v>DATENSCHUTZ: In dieser Datei können sensible finanzielle Daten stehen. Lokal sicher speichern, nicht öffentlich teilen; bei Versand vertrauliche Daten gegebenenfalls schwärzen.</x:v>
      </x:c>
      <x:c r="H53" s="64" t="str">
        <x:v>DATENSCHUTZ: In dieser Datei können sensible finanzielle Daten stehen. Lokal sicher speichern, nicht öffentlich teilen; bei Versand vertrauliche Daten gegebenenfalls schwärzen.</x:v>
      </x:c>
    </x:row>
    <x:row r="54" ht="23" customHeight="1">
      <x:c r="A54" s="48" t="str">
        <x:v>RECHENWEG: Restsaldo = Stichtagsbetrag − gültige gebuchte Zahlungen + neue Kosten + signierte Korrekturen. Offen = MAX(0; Restsaldo). Überzahlungen werden separat als Prüfhinweis sichtbar.</x:v>
      </x:c>
      <x:c r="B54" s="48" t="str">
        <x:v>RECHENWEG: Restsaldo = Stichtagsbetrag − gültige gebuchte Zahlungen + neue Kosten + signierte Korrekturen. Offen = MAX(0; Restsaldo). Überzahlungen werden separat als Prüfhinweis sichtbar.</x:v>
      </x:c>
      <x:c r="C54" s="48" t="str">
        <x:v>RECHENWEG: Restsaldo = Stichtagsbetrag − gültige gebuchte Zahlungen + neue Kosten + signierte Korrekturen. Offen = MAX(0; Restsaldo). Überzahlungen werden separat als Prüfhinweis sichtbar.</x:v>
      </x:c>
      <x:c r="D54" s="48" t="str">
        <x:v>RECHENWEG: Restsaldo = Stichtagsbetrag − gültige gebuchte Zahlungen + neue Kosten + signierte Korrekturen. Offen = MAX(0; Restsaldo). Überzahlungen werden separat als Prüfhinweis sichtbar.</x:v>
      </x:c>
      <x:c r="E54" s="48" t="str">
        <x:v>RECHENWEG: Restsaldo = Stichtagsbetrag − gültige gebuchte Zahlungen + neue Kosten + signierte Korrekturen. Offen = MAX(0; Restsaldo). Überzahlungen werden separat als Prüfhinweis sichtbar.</x:v>
      </x:c>
      <x:c r="F54" s="48" t="str">
        <x:v>RECHENWEG: Restsaldo = Stichtagsbetrag − gültige gebuchte Zahlungen + neue Kosten + signierte Korrekturen. Offen = MAX(0; Restsaldo). Überzahlungen werden separat als Prüfhinweis sichtbar.</x:v>
      </x:c>
      <x:c r="G54" s="48" t="str">
        <x:v>RECHENWEG: Restsaldo = Stichtagsbetrag − gültige gebuchte Zahlungen + neue Kosten + signierte Korrekturen. Offen = MAX(0; Restsaldo). Überzahlungen werden separat als Prüfhinweis sichtbar.</x:v>
      </x:c>
      <x:c r="H54" s="48" t="str">
        <x:v>RECHENWEG: Restsaldo = Stichtagsbetrag − gültige gebuchte Zahlungen + neue Kosten + signierte Korrekturen. Offen = MAX(0; Restsaldo). Überzahlungen werden separat als Prüfhinweis sichtbar.</x:v>
      </x:c>
    </x:row>
    <x:row r="55" ht="23" customHeight="1">
      <x:c r="A55" s="48" t="str">
        <x:v>RECHENWEG: Restsaldo = Stichtagsbetrag − gültige gebuchte Zahlungen + neue Kosten + signierte Korrekturen. Offen = MAX(0; Restsaldo). Überzahlungen werden separat als Prüfhinweis sichtbar.</x:v>
      </x:c>
      <x:c r="B55" s="48" t="str">
        <x:v>RECHENWEG: Restsaldo = Stichtagsbetrag − gültige gebuchte Zahlungen + neue Kosten + signierte Korrekturen. Offen = MAX(0; Restsaldo). Überzahlungen werden separat als Prüfhinweis sichtbar.</x:v>
      </x:c>
      <x:c r="C55" s="48" t="str">
        <x:v>RECHENWEG: Restsaldo = Stichtagsbetrag − gültige gebuchte Zahlungen + neue Kosten + signierte Korrekturen. Offen = MAX(0; Restsaldo). Überzahlungen werden separat als Prüfhinweis sichtbar.</x:v>
      </x:c>
      <x:c r="D55" s="48" t="str">
        <x:v>RECHENWEG: Restsaldo = Stichtagsbetrag − gültige gebuchte Zahlungen + neue Kosten + signierte Korrekturen. Offen = MAX(0; Restsaldo). Überzahlungen werden separat als Prüfhinweis sichtbar.</x:v>
      </x:c>
      <x:c r="E55" s="48" t="str">
        <x:v>RECHENWEG: Restsaldo = Stichtagsbetrag − gültige gebuchte Zahlungen + neue Kosten + signierte Korrekturen. Offen = MAX(0; Restsaldo). Überzahlungen werden separat als Prüfhinweis sichtbar.</x:v>
      </x:c>
      <x:c r="F55" s="48" t="str">
        <x:v>RECHENWEG: Restsaldo = Stichtagsbetrag − gültige gebuchte Zahlungen + neue Kosten + signierte Korrekturen. Offen = MAX(0; Restsaldo). Überzahlungen werden separat als Prüfhinweis sichtbar.</x:v>
      </x:c>
      <x:c r="G55" s="48" t="str">
        <x:v>RECHENWEG: Restsaldo = Stichtagsbetrag − gültige gebuchte Zahlungen + neue Kosten + signierte Korrekturen. Offen = MAX(0; Restsaldo). Überzahlungen werden separat als Prüfhinweis sichtbar.</x:v>
      </x:c>
      <x:c r="H55" s="48" t="str">
        <x:v>RECHENWEG: Restsaldo = Stichtagsbetrag − gültige gebuchte Zahlungen + neue Kosten + signierte Korrekturen. Offen = MAX(0; Restsaldo). Überzahlungen werden separat als Prüfhinweis sichtbar.</x:v>
      </x:c>
    </x:row>
    <x:row r="56" ht="23" customHeight="1">
      <x:c r="A56" s="48" t="str">
        <x:v>RECHENWEG: Restsaldo = Stichtagsbetrag − gültige gebuchte Zahlungen + neue Kosten + signierte Korrekturen. Offen = MAX(0; Restsaldo). Überzahlungen werden separat als Prüfhinweis sichtbar.</x:v>
      </x:c>
      <x:c r="B56" s="48" t="str">
        <x:v>RECHENWEG: Restsaldo = Stichtagsbetrag − gültige gebuchte Zahlungen + neue Kosten + signierte Korrekturen. Offen = MAX(0; Restsaldo). Überzahlungen werden separat als Prüfhinweis sichtbar.</x:v>
      </x:c>
      <x:c r="C56" s="48" t="str">
        <x:v>RECHENWEG: Restsaldo = Stichtagsbetrag − gültige gebuchte Zahlungen + neue Kosten + signierte Korrekturen. Offen = MAX(0; Restsaldo). Überzahlungen werden separat als Prüfhinweis sichtbar.</x:v>
      </x:c>
      <x:c r="D56" s="48" t="str">
        <x:v>RECHENWEG: Restsaldo = Stichtagsbetrag − gültige gebuchte Zahlungen + neue Kosten + signierte Korrekturen. Offen = MAX(0; Restsaldo). Überzahlungen werden separat als Prüfhinweis sichtbar.</x:v>
      </x:c>
      <x:c r="E56" s="48" t="str">
        <x:v>RECHENWEG: Restsaldo = Stichtagsbetrag − gültige gebuchte Zahlungen + neue Kosten + signierte Korrekturen. Offen = MAX(0; Restsaldo). Überzahlungen werden separat als Prüfhinweis sichtbar.</x:v>
      </x:c>
      <x:c r="F56" s="48" t="str">
        <x:v>RECHENWEG: Restsaldo = Stichtagsbetrag − gültige gebuchte Zahlungen + neue Kosten + signierte Korrekturen. Offen = MAX(0; Restsaldo). Überzahlungen werden separat als Prüfhinweis sichtbar.</x:v>
      </x:c>
      <x:c r="G56" s="48" t="str">
        <x:v>RECHENWEG: Restsaldo = Stichtagsbetrag − gültige gebuchte Zahlungen + neue Kosten + signierte Korrekturen. Offen = MAX(0; Restsaldo). Überzahlungen werden separat als Prüfhinweis sichtbar.</x:v>
      </x:c>
      <x:c r="H56" s="48" t="str">
        <x:v>RECHENWEG: Restsaldo = Stichtagsbetrag − gültige gebuchte Zahlungen + neue Kosten + signierte Korrekturen. Offen = MAX(0; Restsaldo). Überzahlungen werden separat als Prüfhinweis sichtbar.</x:v>
      </x:c>
    </x:row>
    <x:row r="57" ht="23" customHeight="1">
      <x:c r="A57" s="64" t="str">
        <x:v>GRENZEN: Ohne lückenlose Buchungen und nachvollziehbare Belege ist die Übersicht nicht vollständig. Zinslauf, Vollstreckung, Forderungsrecht, Insolvenz und Pfändungsschutz werden NICHT eigenständig berechnet.</x:v>
      </x:c>
      <x:c r="B57" s="64" t="str">
        <x:v>GRENZEN: Ohne lückenlose Buchungen und nachvollziehbare Belege ist die Übersicht nicht vollständig. Zinslauf, Vollstreckung, Forderungsrecht, Insolvenz und Pfändungsschutz werden NICHT eigenständig berechnet.</x:v>
      </x:c>
      <x:c r="C57" s="64" t="str">
        <x:v>GRENZEN: Ohne lückenlose Buchungen und nachvollziehbare Belege ist die Übersicht nicht vollständig. Zinslauf, Vollstreckung, Forderungsrecht, Insolvenz und Pfändungsschutz werden NICHT eigenständig berechnet.</x:v>
      </x:c>
      <x:c r="D57" s="64" t="str">
        <x:v>GRENZEN: Ohne lückenlose Buchungen und nachvollziehbare Belege ist die Übersicht nicht vollständig. Zinslauf, Vollstreckung, Forderungsrecht, Insolvenz und Pfändungsschutz werden NICHT eigenständig berechnet.</x:v>
      </x:c>
      <x:c r="E57" s="64" t="str">
        <x:v>GRENZEN: Ohne lückenlose Buchungen und nachvollziehbare Belege ist die Übersicht nicht vollständig. Zinslauf, Vollstreckung, Forderungsrecht, Insolvenz und Pfändungsschutz werden NICHT eigenständig berechnet.</x:v>
      </x:c>
      <x:c r="F57" s="64" t="str">
        <x:v>GRENZEN: Ohne lückenlose Buchungen und nachvollziehbare Belege ist die Übersicht nicht vollständig. Zinslauf, Vollstreckung, Forderungsrecht, Insolvenz und Pfändungsschutz werden NICHT eigenständig berechnet.</x:v>
      </x:c>
      <x:c r="G57" s="64" t="str">
        <x:v>GRENZEN: Ohne lückenlose Buchungen und nachvollziehbare Belege ist die Übersicht nicht vollständig. Zinslauf, Vollstreckung, Forderungsrecht, Insolvenz und Pfändungsschutz werden NICHT eigenständig berechnet.</x:v>
      </x:c>
      <x:c r="H57" s="64" t="str">
        <x:v>GRENZEN: Ohne lückenlose Buchungen und nachvollziehbare Belege ist die Übersicht nicht vollständig. Zinslauf, Vollstreckung, Forderungsrecht, Insolvenz und Pfändungsschutz werden NICHT eigenständig berechnet.</x:v>
      </x:c>
    </x:row>
    <x:row r="58" ht="23" customHeight="1">
      <x:c r="A58" s="64" t="str">
        <x:v>GRENZEN: Ohne lückenlose Buchungen und nachvollziehbare Belege ist die Übersicht nicht vollständig. Zinslauf, Vollstreckung, Forderungsrecht, Insolvenz und Pfändungsschutz werden NICHT eigenständig berechnet.</x:v>
      </x:c>
      <x:c r="B58" s="64" t="str">
        <x:v>GRENZEN: Ohne lückenlose Buchungen und nachvollziehbare Belege ist die Übersicht nicht vollständig. Zinslauf, Vollstreckung, Forderungsrecht, Insolvenz und Pfändungsschutz werden NICHT eigenständig berechnet.</x:v>
      </x:c>
      <x:c r="C58" s="64" t="str">
        <x:v>GRENZEN: Ohne lückenlose Buchungen und nachvollziehbare Belege ist die Übersicht nicht vollständig. Zinslauf, Vollstreckung, Forderungsrecht, Insolvenz und Pfändungsschutz werden NICHT eigenständig berechnet.</x:v>
      </x:c>
      <x:c r="D58" s="64" t="str">
        <x:v>GRENZEN: Ohne lückenlose Buchungen und nachvollziehbare Belege ist die Übersicht nicht vollständig. Zinslauf, Vollstreckung, Forderungsrecht, Insolvenz und Pfändungsschutz werden NICHT eigenständig berechnet.</x:v>
      </x:c>
      <x:c r="E58" s="64" t="str">
        <x:v>GRENZEN: Ohne lückenlose Buchungen und nachvollziehbare Belege ist die Übersicht nicht vollständig. Zinslauf, Vollstreckung, Forderungsrecht, Insolvenz und Pfändungsschutz werden NICHT eigenständig berechnet.</x:v>
      </x:c>
      <x:c r="F58" s="64" t="str">
        <x:v>GRENZEN: Ohne lückenlose Buchungen und nachvollziehbare Belege ist die Übersicht nicht vollständig. Zinslauf, Vollstreckung, Forderungsrecht, Insolvenz und Pfändungsschutz werden NICHT eigenständig berechnet.</x:v>
      </x:c>
      <x:c r="G58" s="64" t="str">
        <x:v>GRENZEN: Ohne lückenlose Buchungen und nachvollziehbare Belege ist die Übersicht nicht vollständig. Zinslauf, Vollstreckung, Forderungsrecht, Insolvenz und Pfändungsschutz werden NICHT eigenständig berechnet.</x:v>
      </x:c>
      <x:c r="H58" s="64" t="str">
        <x:v>GRENZEN: Ohne lückenlose Buchungen und nachvollziehbare Belege ist die Übersicht nicht vollständig. Zinslauf, Vollstreckung, Forderungsrecht, Insolvenz und Pfändungsschutz werden NICHT eigenständig berechnet.</x:v>
      </x:c>
    </x:row>
    <x:row r="59" ht="23" customHeight="1">
      <x:c r="A59" s="64" t="str">
        <x:v>GRENZEN: Ohne lückenlose Buchungen und nachvollziehbare Belege ist die Übersicht nicht vollständig. Zinslauf, Vollstreckung, Forderungsrecht, Insolvenz und Pfändungsschutz werden NICHT eigenständig berechnet.</x:v>
      </x:c>
      <x:c r="B59" s="64" t="str">
        <x:v>GRENZEN: Ohne lückenlose Buchungen und nachvollziehbare Belege ist die Übersicht nicht vollständig. Zinslauf, Vollstreckung, Forderungsrecht, Insolvenz und Pfändungsschutz werden NICHT eigenständig berechnet.</x:v>
      </x:c>
      <x:c r="C59" s="64" t="str">
        <x:v>GRENZEN: Ohne lückenlose Buchungen und nachvollziehbare Belege ist die Übersicht nicht vollständig. Zinslauf, Vollstreckung, Forderungsrecht, Insolvenz und Pfändungsschutz werden NICHT eigenständig berechnet.</x:v>
      </x:c>
      <x:c r="D59" s="64" t="str">
        <x:v>GRENZEN: Ohne lückenlose Buchungen und nachvollziehbare Belege ist die Übersicht nicht vollständig. Zinslauf, Vollstreckung, Forderungsrecht, Insolvenz und Pfändungsschutz werden NICHT eigenständig berechnet.</x:v>
      </x:c>
      <x:c r="E59" s="64" t="str">
        <x:v>GRENZEN: Ohne lückenlose Buchungen und nachvollziehbare Belege ist die Übersicht nicht vollständig. Zinslauf, Vollstreckung, Forderungsrecht, Insolvenz und Pfändungsschutz werden NICHT eigenständig berechnet.</x:v>
      </x:c>
      <x:c r="F59" s="64" t="str">
        <x:v>GRENZEN: Ohne lückenlose Buchungen und nachvollziehbare Belege ist die Übersicht nicht vollständig. Zinslauf, Vollstreckung, Forderungsrecht, Insolvenz und Pfändungsschutz werden NICHT eigenständig berechnet.</x:v>
      </x:c>
      <x:c r="G59" s="64" t="str">
        <x:v>GRENZEN: Ohne lückenlose Buchungen und nachvollziehbare Belege ist die Übersicht nicht vollständig. Zinslauf, Vollstreckung, Forderungsrecht, Insolvenz und Pfändungsschutz werden NICHT eigenständig berechnet.</x:v>
      </x:c>
      <x:c r="H59" s="64" t="str">
        <x:v>GRENZEN: Ohne lückenlose Buchungen und nachvollziehbare Belege ist die Übersicht nicht vollständig. Zinslauf, Vollstreckung, Forderungsrecht, Insolvenz und Pfändungsschutz werden NICHT eigenständig berechnet.</x:v>
      </x:c>
    </x:row>
    <x:row r="60">
      <x:c r="A60" s="2"/>
      <x:c r="B60" s="2"/>
      <x:c r="C60" s="2"/>
      <x:c r="D60" s="2"/>
      <x:c r="E60" s="2"/>
      <x:c r="F60" s="2"/>
      <x:c r="G60" s="2"/>
      <x:c r="H60" s="2"/>
    </x:row>
    <x:row r="61">
      <x:c r="A61" s="2"/>
      <x:c r="B61" s="2"/>
      <x:c r="C61" s="2"/>
      <x:c r="D61" s="2"/>
      <x:c r="E61" s="2"/>
      <x:c r="F61" s="2"/>
      <x:c r="G61" s="2"/>
      <x:c r="H61" s="2"/>
    </x:row>
    <x:row r="62" ht="22" customHeight="1">
      <x:c r="A62" s="68" t="str">
        <x:v>NurGeld.de  ·  Kostenlose Arbeitsvorlage  ·  Keine Rechts- oder Schuldnerberatung  ·  Keine Datenübertragung durch Excel-Formeln</x:v>
      </x:c>
      <x:c r="B62" s="68" t="str">
        <x:v>NurGeld.de  ·  Kostenlose Arbeitsvorlage  ·  Keine Rechts- oder Schuldnerberatung  ·  Keine Datenübertragung durch Excel-Formeln</x:v>
      </x:c>
      <x:c r="C62" s="68" t="str">
        <x:v>NurGeld.de  ·  Kostenlose Arbeitsvorlage  ·  Keine Rechts- oder Schuldnerberatung  ·  Keine Datenübertragung durch Excel-Formeln</x:v>
      </x:c>
      <x:c r="D62" s="68" t="str">
        <x:v>NurGeld.de  ·  Kostenlose Arbeitsvorlage  ·  Keine Rechts- oder Schuldnerberatung  ·  Keine Datenübertragung durch Excel-Formeln</x:v>
      </x:c>
      <x:c r="E62" s="68" t="str">
        <x:v>NurGeld.de  ·  Kostenlose Arbeitsvorlage  ·  Keine Rechts- oder Schuldnerberatung  ·  Keine Datenübertragung durch Excel-Formeln</x:v>
      </x:c>
      <x:c r="F62" s="68" t="str">
        <x:v>NurGeld.de  ·  Kostenlose Arbeitsvorlage  ·  Keine Rechts- oder Schuldnerberatung  ·  Keine Datenübertragung durch Excel-Formeln</x:v>
      </x:c>
      <x:c r="G62" s="68" t="str">
        <x:v>NurGeld.de  ·  Kostenlose Arbeitsvorlage  ·  Keine Rechts- oder Schuldnerberatung  ·  Keine Datenübertragung durch Excel-Formeln</x:v>
      </x:c>
      <x:c r="H62" s="68" t="str">
        <x:v>NurGeld.de  ·  Kostenlose Arbeitsvorlage  ·  Keine Rechts- oder Schuldnerberatung  ·  Keine Datenübertragung durch Excel-Formeln</x:v>
      </x:c>
    </x:row>
    <x:row r="63" ht="22" customHeight="1">
      <x:c r="A63" s="68" t="str">
        <x:v>NurGeld.de  ·  Kostenlose Arbeitsvorlage  ·  Keine Rechts- oder Schuldnerberatung  ·  Keine Datenübertragung durch Excel-Formeln</x:v>
      </x:c>
      <x:c r="B63" s="68" t="str">
        <x:v>NurGeld.de  ·  Kostenlose Arbeitsvorlage  ·  Keine Rechts- oder Schuldnerberatung  ·  Keine Datenübertragung durch Excel-Formeln</x:v>
      </x:c>
      <x:c r="C63" s="68" t="str">
        <x:v>NurGeld.de  ·  Kostenlose Arbeitsvorlage  ·  Keine Rechts- oder Schuldnerberatung  ·  Keine Datenübertragung durch Excel-Formeln</x:v>
      </x:c>
      <x:c r="D63" s="68" t="str">
        <x:v>NurGeld.de  ·  Kostenlose Arbeitsvorlage  ·  Keine Rechts- oder Schuldnerberatung  ·  Keine Datenübertragung durch Excel-Formeln</x:v>
      </x:c>
      <x:c r="E63" s="68" t="str">
        <x:v>NurGeld.de  ·  Kostenlose Arbeitsvorlage  ·  Keine Rechts- oder Schuldnerberatung  ·  Keine Datenübertragung durch Excel-Formeln</x:v>
      </x:c>
      <x:c r="F63" s="68" t="str">
        <x:v>NurGeld.de  ·  Kostenlose Arbeitsvorlage  ·  Keine Rechts- oder Schuldnerberatung  ·  Keine Datenübertragung durch Excel-Formeln</x:v>
      </x:c>
      <x:c r="G63" s="68" t="str">
        <x:v>NurGeld.de  ·  Kostenlose Arbeitsvorlage  ·  Keine Rechts- oder Schuldnerberatung  ·  Keine Datenübertragung durch Excel-Formeln</x:v>
      </x:c>
      <x:c r="H63" s="68" t="str">
        <x:v>NurGeld.de  ·  Kostenlose Arbeitsvorlage  ·  Keine Rechts- oder Schuldnerberatung  ·  Keine Datenübertragung durch Excel-Formeln</x:v>
      </x:c>
    </x:row>
    <x:row r="64">
      <x:c r="A64" s="2"/>
      <x:c r="B64" s="2"/>
      <x:c r="C64" s="2"/>
      <x:c r="D64" s="2"/>
      <x:c r="E64" s="2"/>
      <x:c r="F64" s="2"/>
      <x:c r="G64" s="2"/>
      <x:c r="H64" s="2"/>
    </x:row>
    <x:row r="65">
      <x:c r="A65" s="2"/>
      <x:c r="B65" s="2"/>
      <x:c r="C65" s="2"/>
      <x:c r="D65" s="2"/>
      <x:c r="E65" s="2"/>
      <x:c r="F65" s="2"/>
      <x:c r="G65" s="2"/>
      <x:c r="H65" s="2"/>
    </x:row>
  </x:sheetData>
  <x:mergeCells>
    <x:mergeCell ref="A1:H2"/>
    <x:mergeCell ref="A3:H3"/>
    <x:mergeCell ref="A5:H5"/>
    <x:mergeCell ref="A7:B8"/>
    <x:mergeCell ref="C7:H8"/>
    <x:mergeCell ref="A10:B11"/>
    <x:mergeCell ref="C10:H11"/>
    <x:mergeCell ref="A13:B14"/>
    <x:mergeCell ref="C13:H14"/>
    <x:mergeCell ref="A16:B17"/>
    <x:mergeCell ref="C16:H17"/>
    <x:mergeCell ref="A19:B20"/>
    <x:mergeCell ref="C19:H20"/>
    <x:mergeCell ref="A24:H24"/>
    <x:mergeCell ref="A26:B27"/>
    <x:mergeCell ref="C26:H27"/>
    <x:mergeCell ref="A28:B29"/>
    <x:mergeCell ref="C28:H29"/>
    <x:mergeCell ref="A30:B31"/>
    <x:mergeCell ref="C30:H31"/>
    <x:mergeCell ref="A34:H34"/>
    <x:mergeCell ref="A36:H38"/>
    <x:mergeCell ref="A39:H41"/>
    <x:mergeCell ref="A42:H44"/>
    <x:mergeCell ref="A45:H47"/>
    <x:mergeCell ref="A48:H50"/>
    <x:mergeCell ref="A51:H53"/>
    <x:mergeCell ref="A54:H56"/>
    <x:mergeCell ref="A57:H59"/>
    <x:mergeCell ref="A62:H63"/>
  </x:mergeCells>
  <x:pageMargins left="0.7" right="0.7" top="0.75" bottom="0.75" header="0.3" footer="0.3"/>
</x:worksheet>
</file>