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4124035f947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058c68a705e5481c"/>
    <x:sheet xmlns:r="http://schemas.openxmlformats.org/officeDocument/2006/relationships" name="COCKPIT" sheetId="2" r:id="Rbdf6b1c6be41456c"/>
    <x:sheet xmlns:r="http://schemas.openxmlformats.org/officeDocument/2006/relationships" name="STEUERUNG" sheetId="3" r:id="R6dc5a44322e040bf"/>
    <x:sheet xmlns:r="http://schemas.openxmlformats.org/officeDocument/2006/relationships" name="FESTE POSTEN" sheetId="4" r:id="R612465a66f494845"/>
    <x:sheet xmlns:r="http://schemas.openxmlformats.org/officeDocument/2006/relationships" name="VARIABLES BUDGET" sheetId="5" r:id="R3084e32df26b434f"/>
    <x:sheet xmlns:r="http://schemas.openxmlformats.org/officeDocument/2006/relationships" name="BUCHUNGEN" sheetId="6" r:id="R176cc682b50d48ca"/>
    <x:sheet xmlns:r="http://schemas.openxmlformats.org/officeDocument/2006/relationships" name="SONDERPOSTEN" sheetId="7" r:id="R5a255dc01d9b4d10"/>
    <x:sheet xmlns:r="http://schemas.openxmlformats.org/officeDocument/2006/relationships" name="LIQUIDITÄT" sheetId="8" r:id="Ra2559da3d6a54cd0"/>
    <x:sheet xmlns:r="http://schemas.openxmlformats.org/officeDocument/2006/relationships" name="12-MONATE" sheetId="9" r:id="Rd61586e18cbb4102"/>
    <x:sheet xmlns:r="http://schemas.openxmlformats.org/officeDocument/2006/relationships" name="SPARHEBEL" sheetId="10" r:id="R0d796ba3076c45c9"/>
    <x:sheet xmlns:r="http://schemas.openxmlformats.org/officeDocument/2006/relationships" name="HILFE &amp; QUELLEN" sheetId="11" r:id="Rfd798cab2b1745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mmmm yyyy"/>
    <x:numFmt numFmtId="201" formatCode="#,##0.00 &quot;€&quot;;[Red](#,##0.00 &quot;€&quot;);–"/>
    <x:numFmt numFmtId="202" formatCode="dd.mm.yyyy"/>
    <x:numFmt numFmtId="203" formatCode="0.0%;[Red](0.0%);–"/>
    <x:numFmt numFmtId="204" formatCode="#,##0;[Red](#,##0);–"/>
    <x:numFmt numFmtId="205" formatCode="General"/>
  </x:numFmts>
  <x:fonts count="13">
    <x:font>
      <x:sz val="11"/>
      <x:name val="Carlito"/>
    </x:font>
    <x:font>
      <x:b/>
      <x:sz val="18"/>
      <x:color rgb="FFFFFFFF"/>
      <x:name val="Carlito"/>
    </x:font>
    <x:font>
      <x:sz val="10"/>
      <x:color rgb="FF766D70"/>
      <x:name val="Carlito"/>
    </x:font>
    <x:font>
      <x:b/>
      <x:sz val="10"/>
      <x:color rgb="FFFFFFFF"/>
      <x:name val="Carlito"/>
    </x:font>
    <x:font>
      <x:b/>
      <x:sz val="11"/>
      <x:color rgb="FF6D2929"/>
      <x:name val="Carlito"/>
    </x:font>
    <x:font>
      <x:sz val="11"/>
      <x:color rgb="FF29252A"/>
      <x:name val="Carlito"/>
    </x:font>
    <x:font>
      <x:sz val="11"/>
      <x:color rgb="FF2154A3"/>
      <x:name val="Carlito"/>
    </x:font>
    <x:font>
      <x:b/>
      <x:sz val="12"/>
      <x:color rgb="FF2154A3"/>
      <x:name val="Carlito"/>
    </x:font>
    <x:font>
      <x:sz val="9"/>
      <x:color rgb="FF2154A3"/>
      <x:name val="Carlito"/>
    </x:font>
    <x:font>
      <x:b/>
      <x:sz val="12"/>
      <x:color rgb="FF6D2929"/>
      <x:name val="Carlito"/>
    </x:font>
    <x:font>
      <x:b/>
      <x:sz val="10"/>
      <x:color rgb="FF6D2929"/>
      <x:name val="Carlito"/>
    </x:font>
    <x:font>
      <x:b/>
      <x:sz val="22"/>
      <x:color rgb="FF29252A"/>
      <x:name val="Carlito"/>
    </x:font>
    <x:font>
      <x:b/>
      <x:sz val="10"/>
      <x:color rgb="FF29252A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6D2929"/>
      </x:patternFill>
    </x:fill>
    <x:fill>
      <x:patternFill patternType="solid">
        <x:fgColor rgb="FFFFF8F6"/>
      </x:patternFill>
    </x:fill>
    <x:fill>
      <x:patternFill patternType="solid">
        <x:fgColor rgb="FF432020"/>
      </x:patternFill>
    </x:fill>
    <x:fill>
      <x:patternFill patternType="solid">
        <x:fgColor rgb="FFFFF1F1"/>
      </x:patternFill>
    </x:fill>
    <x:fill>
      <x:patternFill patternType="solid">
        <x:fgColor rgb="FFF6F3F3"/>
      </x:patternFill>
    </x:fill>
    <x:fill>
      <x:patternFill patternType="solid">
        <x:fgColor rgb="FFEEF5FF"/>
      </x:patternFill>
    </x:fill>
  </x:fills>
  <x:borders count="2">
    <x:border/>
    <x:border/>
  </x:borders>
  <x:cellStyleXfs count="1">
    <x:xf numFmtId="0" fontId="0" fillId="0" borderId="0"/>
  </x:cellStyleXfs>
  <x:cellXfs count="10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6" fillId="7" borderId="0" xfId="0" applyNumberFormat="1" applyFont="1" applyFill="1" applyBorder="1"/>
    <x:xf numFmtId="0" fontId="6" fillId="7" borderId="1" xfId="0" applyNumberFormat="1" applyFont="1" applyFill="1" applyBorder="1"/>
    <x:xf numFmtId="200" fontId="6" fillId="7" borderId="0" xfId="0" applyNumberFormat="1" applyFont="1" applyFill="1" applyBorder="1"/>
    <x:xf numFmtId="200" fontId="6" fillId="7" borderId="1" xfId="0" applyNumberFormat="1" applyFont="1" applyFill="1" applyBorder="1"/>
    <x:xf numFmtId="200" fontId="7" fillId="7" borderId="0" xfId="0" applyNumberFormat="1" applyFont="1" applyFill="1" applyBorder="1"/>
    <x:xf numFmtId="200" fontId="7" fillId="7" borderId="1" xfId="0" applyNumberFormat="1" applyFont="1" applyFill="1" applyBorder="1"/>
    <x:xf numFmtId="201" fontId="6" fillId="7" borderId="0" xfId="0" applyNumberFormat="1" applyFont="1" applyFill="1" applyBorder="1"/>
    <x:xf numFmtId="201" fontId="6" fillId="7" borderId="1" xfId="0" applyNumberFormat="1" applyFont="1" applyFill="1" applyBorder="1"/>
    <x:xf numFmtId="201" fontId="7" fillId="7" borderId="0" xfId="0" applyNumberFormat="1" applyFont="1" applyFill="1" applyBorder="1"/>
    <x:xf numFmtId="201" fontId="7" fillId="7" borderId="1" xfId="0" applyNumberFormat="1" applyFont="1" applyFill="1" applyBorder="1"/>
    <x:xf numFmtId="202" fontId="6" fillId="7" borderId="0" xfId="0" applyNumberFormat="1" applyFont="1" applyFill="1" applyBorder="1"/>
    <x:xf numFmtId="202" fontId="6" fillId="7" borderId="1" xfId="0" applyNumberFormat="1" applyFont="1" applyFill="1" applyBorder="1"/>
    <x:xf numFmtId="202" fontId="7" fillId="7" borderId="0" xfId="0" applyNumberFormat="1" applyFont="1" applyFill="1" applyBorder="1"/>
    <x:xf numFmtId="202" fontId="7" fillId="7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201" fontId="5" fillId="6" borderId="0" xfId="0" applyNumberFormat="1" applyFont="1" applyFill="1" applyBorder="1"/>
    <x:xf numFmtId="201" fontId="5" fillId="6" borderId="1" xfId="0" applyNumberFormat="1" applyFont="1" applyFill="1" applyBorder="1"/>
    <x:xf numFmtId="202" fontId="5" fillId="6" borderId="0" xfId="0" applyNumberFormat="1" applyFont="1" applyFill="1" applyBorder="1"/>
    <x:xf numFmtId="202" fontId="5" fillId="6" borderId="1" xfId="0" applyNumberFormat="1" applyFont="1" applyFill="1" applyBorder="1"/>
    <x:xf numFmtId="203" fontId="5" fillId="6" borderId="0" xfId="0" applyNumberFormat="1" applyFont="1" applyFill="1" applyBorder="1"/>
    <x:xf numFmtId="203" fontId="5" fillId="6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204" fontId="5" fillId="6" borderId="0" xfId="0" applyNumberFormat="1" applyFont="1" applyFill="1" applyBorder="1"/>
    <x:xf numFmtId="204" fontId="5" fillId="6" borderId="1" xfId="0" applyNumberFormat="1" applyFont="1" applyFill="1" applyBorder="1"/>
    <x:xf numFmtId="205" fontId="5" fillId="6" borderId="0" xfId="0" applyNumberFormat="1" applyFont="1" applyFill="1" applyBorder="1"/>
    <x:xf numFmtId="205" fontId="5" fillId="6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0" fillId="6" borderId="0" xfId="0" applyNumberFormat="1" applyFont="1" applyFill="1" applyBorder="1"/>
    <x:xf numFmtId="201" fontId="0" fillId="6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0" fontId="9" fillId="5" borderId="0" xfId="0" applyNumberFormat="1" applyFont="1" applyFill="1" applyBorder="1"/>
    <x:xf numFmtId="0" fontId="9" fillId="5" borderId="1" xfId="0" applyNumberFormat="1" applyFont="1" applyFill="1" applyBorder="1"/>
    <x:xf numFmtId="0" fontId="10" fillId="5" borderId="0" xfId="0" applyNumberFormat="1" applyFont="1" applyFill="1" applyBorder="1"/>
    <x:xf numFmtId="0" fontId="10" fillId="5" borderId="0" xfId="0" applyNumberFormat="1" applyFont="1" applyFill="1" applyBorder="1" applyAlignment="1">
      <x:alignment vertical="center"/>
    </x:xf>
    <x:xf numFmtId="0" fontId="10" fillId="5" borderId="1" xfId="0" applyNumberFormat="1" applyFont="1" applyFill="1" applyBorder="1"/>
    <x:xf numFmtId="0" fontId="10" fillId="5" borderId="1" xfId="0" applyNumberFormat="1" applyFont="1" applyFill="1" applyBorder="1" applyAlignment="1">
      <x:alignment vertical="center"/>
    </x:xf>
    <x:xf numFmtId="0" fontId="11" fillId="3" borderId="0" xfId="0" applyNumberFormat="1" applyFont="1" applyFill="1" applyBorder="1"/>
    <x:xf numFmtId="0" fontId="11" fillId="3" borderId="0" xfId="0" applyNumberFormat="1" applyFont="1" applyFill="1" applyBorder="1" applyAlignment="1">
      <x:alignment vertical="center"/>
    </x:xf>
    <x:xf numFmtId="0" fontId="11" fillId="3" borderId="1" xfId="0" applyNumberFormat="1" applyFont="1" applyFill="1" applyBorder="1"/>
    <x:xf numFmtId="0" fontId="11" fillId="3" borderId="1" xfId="0" applyNumberFormat="1" applyFont="1" applyFill="1" applyBorder="1" applyAlignment="1">
      <x:alignment vertical="center"/>
    </x:xf>
    <x:xf numFmtId="201" fontId="11" fillId="3" borderId="0" xfId="0" applyNumberFormat="1" applyFont="1" applyFill="1" applyBorder="1" applyAlignment="1">
      <x:alignment vertical="center"/>
    </x:xf>
    <x:xf numFmtId="201" fontId="11" fillId="3" borderId="1" xfId="0" applyNumberFormat="1" applyFont="1" applyFill="1" applyBorder="1" applyAlignment="1">
      <x:alignment vertical="center"/>
    </x:xf>
    <x:xf numFmtId="204" fontId="11" fillId="3" borderId="0" xfId="0" applyNumberFormat="1" applyFont="1" applyFill="1" applyBorder="1" applyAlignment="1">
      <x:alignment vertical="center"/>
    </x:xf>
    <x:xf numFmtId="204" fontId="11" fillId="3" borderId="1" xfId="0" applyNumberFormat="1" applyFont="1" applyFill="1" applyBorder="1" applyAlignment="1">
      <x:alignment vertical="center"/>
    </x:xf>
    <x:xf numFmtId="0" fontId="12" fillId="6" borderId="0" xfId="0" applyNumberFormat="1" applyFont="1" applyFill="1" applyBorder="1"/>
    <x:xf numFmtId="0" fontId="12" fillId="6" borderId="0" xfId="0" applyNumberFormat="1" applyFont="1" applyFill="1" applyBorder="1" applyAlignment="1">
      <x:alignment wrapText="1"/>
    </x:xf>
    <x:xf numFmtId="0" fontId="12" fillId="6" borderId="1" xfId="0" applyNumberFormat="1" applyFont="1" applyFill="1" applyBorder="1"/>
    <x:xf numFmtId="0" fontId="12" fillId="6" borderId="1" xfId="0" applyNumberFormat="1" applyFont="1" applyFill="1" applyBorder="1" applyAlignment="1">
      <x:alignment wrapText="1"/>
    </x:xf>
  </x:cellXfs>
  <x:cellStyles count="1">
    <x:cellStyle name="Normal" xfId="0"/>
  </x:cellStyles>
  <x:dxfs count="16">
    <x:dxf>
      <x:font>
        <x:b/>
        <x:color rgb="FF6D2929"/>
      </x:font>
      <x:fill>
        <x:patternFill patternType="solid">
          <x:bgColor rgb="FFFFF0D5"/>
        </x:patternFill>
      </x:fill>
    </x:dxf>
    <x:dxf>
      <x:font>
        <x:b/>
        <x:color rgb="FF6D2929"/>
      </x:font>
      <x:fill>
        <x:patternFill patternType="solid">
          <x:bgColor rgb="FFFFE4E4"/>
        </x:patternFill>
      </x:fill>
    </x:dxf>
    <x:dxf>
      <x:font>
        <x:b/>
        <x:color rgb="FF6D2929"/>
      </x:font>
      <x:fill>
        <x:patternFill patternType="solid">
          <x:bgColor rgb="FFFFF1F1"/>
        </x:patternFill>
      </x:fill>
    </x:dxf>
    <x:dxf>
      <x:font>
        <x:b/>
        <x:color rgb="FF6D2929"/>
      </x:font>
      <x:fill>
        <x:patternFill patternType="solid">
          <x:bgColor rgb="FFFFE4E4"/>
        </x:patternFill>
      </x:fill>
    </x:dxf>
    <x:dxf>
      <x:font>
        <x:b/>
        <x:color rgb="FF6D2929"/>
      </x:font>
      <x:fill>
        <x:patternFill patternType="solid">
          <x:bgColor rgb="FFFFF0D5"/>
        </x:patternFill>
      </x:fill>
    </x:dxf>
    <x:dxf>
      <x:font>
        <x:b/>
        <x:color rgb="FF6D2929"/>
      </x:font>
      <x:fill>
        <x:patternFill patternType="solid">
          <x:bgColor rgb="FFFFE4E4"/>
        </x:patternFill>
      </x:fill>
    </x:dxf>
    <x:dxf>
      <x:font>
        <x:b/>
        <x:color rgb="FF6D2929"/>
      </x:font>
      <x:fill>
        <x:patternFill patternType="solid">
          <x:bgColor rgb="FFFFE4E4"/>
        </x:patternFill>
      </x:fill>
    </x:dxf>
    <x:dxf>
      <x:font>
        <x:b/>
        <x:color rgb="FF6D2929"/>
      </x:font>
      <x:fill>
        <x:patternFill patternType="solid">
          <x:bgColor rgb="FFFFF0D5"/>
        </x:patternFill>
      </x:fill>
    </x:dxf>
    <x:dxf>
      <x:font>
        <x:b/>
        <x:color rgb="FF6D2929"/>
      </x:font>
      <x:fill>
        <x:patternFill patternType="solid">
          <x:bgColor rgb="FFFFE4E4"/>
        </x:patternFill>
      </x:fill>
    </x:dxf>
    <x:dxf>
      <x:font>
        <x:b/>
        <x:color rgb="FF6D2929"/>
      </x:font>
      <x:fill>
        <x:patternFill patternType="solid">
          <x:bgColor rgb="FFFFF0D5"/>
        </x:patternFill>
      </x:fill>
    </x:dxf>
    <x:dxf>
      <x:font>
        <x:b/>
        <x:color rgb="FF6D2929"/>
      </x:font>
      <x:fill>
        <x:patternFill patternType="solid">
          <x:bgColor rgb="FFFFF0D5"/>
        </x:patternFill>
      </x:fill>
    </x:dxf>
    <x:dxf>
      <x:font>
        <x:b/>
        <x:color rgb="FF6D2929"/>
      </x:font>
      <x:fill>
        <x:patternFill patternType="solid">
          <x:bgColor rgb="FFFFE4E4"/>
        </x:patternFill>
      </x:fill>
    </x:dxf>
    <x:dxf>
      <x:font>
        <x:b/>
        <x:color rgb="FF6D2929"/>
      </x:font>
      <x:fill>
        <x:patternFill patternType="solid">
          <x:bgColor rgb="FFFFE4E4"/>
        </x:patternFill>
      </x:fill>
    </x:dxf>
    <x:dxf>
      <x:font>
        <x:b/>
        <x:color rgb="FF6D2929"/>
      </x:font>
      <x:fill>
        <x:patternFill patternType="solid">
          <x:bgColor rgb="FFFFE4E4"/>
        </x:patternFill>
      </x:fill>
    </x:dxf>
    <x:dxf>
      <x:font>
        <x:b/>
        <x:color rgb="FF6D2929"/>
      </x:font>
      <x:fill>
        <x:patternFill patternType="solid">
          <x:bgColor rgb="FFFFE4E4"/>
        </x:patternFill>
      </x:fill>
    </x:dxf>
    <x:dxf>
      <x:font>
        <x:b/>
        <x:color rgb="FF6D2929"/>
      </x:font>
      <x:fill>
        <x:patternFill patternType="solid">
          <x:bgColor rgb="FFFF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c4ff4267ca49cf" /><Relationship Type="http://schemas.openxmlformats.org/officeDocument/2006/relationships/theme" Target="/xl/theme/theme1.xml" Id="R56df04dee65c4d47" /><Relationship Type="http://schemas.openxmlformats.org/officeDocument/2006/relationships/sharedStrings" Target="/xl/sharedStrings.xml" Id="Raa9824f93602458b" /><Relationship Type="http://schemas.openxmlformats.org/officeDocument/2006/relationships/worksheet" Target="/xl/worksheets/sheet1.xml" Id="R058c68a705e5481c" /><Relationship Type="http://schemas.openxmlformats.org/officeDocument/2006/relationships/worksheet" Target="/xl/worksheets/sheet2.xml" Id="Rbdf6b1c6be41456c" /><Relationship Type="http://schemas.openxmlformats.org/officeDocument/2006/relationships/worksheet" Target="/xl/worksheets/sheet3.xml" Id="R6dc5a44322e040bf" /><Relationship Type="http://schemas.openxmlformats.org/officeDocument/2006/relationships/worksheet" Target="/xl/worksheets/sheet4.xml" Id="R612465a66f494845" /><Relationship Type="http://schemas.openxmlformats.org/officeDocument/2006/relationships/worksheet" Target="/xl/worksheets/sheet5.xml" Id="R3084e32df26b434f" /><Relationship Type="http://schemas.openxmlformats.org/officeDocument/2006/relationships/worksheet" Target="/xl/worksheets/sheet6.xml" Id="R176cc682b50d48ca" /><Relationship Type="http://schemas.openxmlformats.org/officeDocument/2006/relationships/worksheet" Target="/xl/worksheets/sheet7.xml" Id="R5a255dc01d9b4d10" /><Relationship Type="http://schemas.openxmlformats.org/officeDocument/2006/relationships/worksheet" Target="/xl/worksheets/sheet8.xml" Id="Ra2559da3d6a54cd0" /><Relationship Type="http://schemas.openxmlformats.org/officeDocument/2006/relationships/worksheet" Target="/xl/worksheets/sheet9.xml" Id="Rd61586e18cbb4102" /><Relationship Type="http://schemas.openxmlformats.org/officeDocument/2006/relationships/worksheet" Target="/xl/worksheets/sheet10.xml" Id="R0d796ba3076c45c9" /><Relationship Type="http://schemas.openxmlformats.org/officeDocument/2006/relationships/worksheet" Target="/xl/worksheets/sheet11.xml" Id="Rfd798cab2b1745a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cd68cb5a1564791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lineChart>
        <c:grouping val="standard"/>
        <c:ser>
          <c:idx val="0"/>
          <c:order val="0"/>
          <c:tx>
            <c:v>Budgetsaldo</c:v>
          </c:tx>
          <c:marker>
            <c:symbol val="none"/>
          </c:marker>
          <c:cat>
            <c:strRef>
              <c:f>'12-MONATE'!$A$9:$A$20</c:f>
              <c:strCache>
                <c:ptCount val="0"/>
              </c:strCache>
            </c:strRef>
          </c:cat>
          <c:val>
            <c:numRef>
              <c:f>'12-MONATE'!$G$9:$G$20</c:f>
              <c:numCache>
                <c:formatCode>#,##0 "€"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33</xdr:row>
      <xdr:rowOff>0</xdr:rowOff>
    </xdr:from>
    <xdr:to>
      <xdr:col>15</xdr:col>
      <xdr:colOff>0</xdr:colOff>
      <xdr:row>49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cd68cb5a156479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81f2c41d94874d52" /></Relationships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 ht="27" customHeight="1">
      <x:c r="A1" s="4" t="str">
        <x:v>NURGELD.DE  /  NOTFALL-BUDGETPLANER PRO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8" customHeight="1">
      <x:c r="A3" s="10" t="str">
        <x:v>DEIN NOTFALL-KOMPASS  ·  Erste Orientierung → Haushaltsplan → Zahlungen → Liquiditätsvorschau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</x:row>
    <x:row r="4" ht="21" customHeight="1"/>
    <x:row r="5" ht="27" customHeight="1">
      <x:c r="A5" s="16" t="str">
        <x:v>01  IN 5 SCHRITTEN ZUM ÜBERBLICK</x:v>
      </x:c>
      <x:c r="B5" s="16"/>
      <x:c r="C5" s="16"/>
      <x:c r="D5" s="16"/>
      <x:c r="E5" s="16"/>
      <x:c r="F5" s="16"/>
      <x:c r="G5" s="16"/>
      <x:c r="H5" s="16"/>
      <x:c r="I5" s="16"/>
      <x:c r="J5" s="16"/>
      <x:c r="K5" s="16"/>
      <x:c r="L5" s="16"/>
    </x:row>
    <x:row r="6" ht="21" customHeight="1"/>
    <x:row r="7" ht="21" customHeight="1">
      <x:c r="A7" s="23" t="str">
        <x:v>1  Monat &amp; Startbestand</x:v>
      </x:c>
      <x:c r="B7" s="23"/>
      <x:c r="C7" s="23"/>
      <x:c r="D7" s="31" t="str">
        <x:v>Im Blatt STEUERUNG den Planmonat, den echten Kontostand zum Monatsanfang und den gewünschten Puffer eintragen.</x:v>
      </x:c>
      <x:c r="E7" s="31"/>
      <x:c r="F7" s="31"/>
      <x:c r="G7" s="31"/>
      <x:c r="H7" s="31"/>
      <x:c r="I7" s="31"/>
      <x:c r="J7" s="31"/>
      <x:c r="K7" s="31"/>
      <x:c r="L7" s="31"/>
    </x:row>
    <x:row r="8" ht="21" customHeight="1">
      <x:c r="A8" s="23"/>
      <x:c r="B8" s="23"/>
      <x:c r="C8" s="23"/>
      <x:c r="D8" s="31"/>
      <x:c r="E8" s="31"/>
      <x:c r="F8" s="31"/>
      <x:c r="G8" s="31"/>
      <x:c r="H8" s="31"/>
      <x:c r="I8" s="31"/>
      <x:c r="J8" s="31"/>
      <x:c r="K8" s="31"/>
      <x:c r="L8" s="31"/>
    </x:row>
    <x:row r="9" ht="21" customHeight="1"/>
    <x:row r="10" ht="21" customHeight="1">
      <x:c r="A10" s="23" t="str">
        <x:v>2  Fixe Posten erfassen</x:v>
      </x:c>
      <x:c r="B10" s="23"/>
      <x:c r="C10" s="23"/>
      <x:c r="D10" s="31" t="str">
        <x:v>Im Blatt FESTE POSTEN sichere Einnahmen und laufende Ausgaben anlegen. Rhythmus und erste Fälligkeit sind entscheidend.</x:v>
      </x:c>
      <x:c r="E10" s="31"/>
      <x:c r="F10" s="31"/>
      <x:c r="G10" s="31"/>
      <x:c r="H10" s="31"/>
      <x:c r="I10" s="31"/>
      <x:c r="J10" s="31"/>
      <x:c r="K10" s="31"/>
      <x:c r="L10" s="31"/>
    </x:row>
    <x:row r="11" ht="21" customHeight="1">
      <x:c r="A11" s="23"/>
      <x:c r="B11" s="23"/>
      <x:c r="C11" s="23"/>
      <x:c r="D11" s="31"/>
      <x:c r="E11" s="31"/>
      <x:c r="F11" s="31"/>
      <x:c r="G11" s="31"/>
      <x:c r="H11" s="31"/>
      <x:c r="I11" s="31"/>
      <x:c r="J11" s="31"/>
      <x:c r="K11" s="31"/>
      <x:c r="L11" s="31"/>
    </x:row>
    <x:row r="12" ht="21" customHeight="1"/>
    <x:row r="13" ht="21" customHeight="1">
      <x:c r="A13" s="23" t="str">
        <x:v>3  Alltag realistisch planen</x:v>
      </x:c>
      <x:c r="B13" s="23"/>
      <x:c r="C13" s="23"/>
      <x:c r="D13" s="31" t="str">
        <x:v>In VARIABLES BUDGET monatliche Grenzen setzen; tatsächliche und geplante Käufe nur unter BUCHUNGEN erfassen.</x:v>
      </x:c>
      <x:c r="E13" s="31"/>
      <x:c r="F13" s="31"/>
      <x:c r="G13" s="31"/>
      <x:c r="H13" s="31"/>
      <x:c r="I13" s="31"/>
      <x:c r="J13" s="31"/>
      <x:c r="K13" s="31"/>
      <x:c r="L13" s="31"/>
    </x:row>
    <x:row r="14" ht="21" customHeight="1">
      <x:c r="A14" s="23"/>
      <x:c r="B14" s="23"/>
      <x:c r="C14" s="23"/>
      <x:c r="D14" s="31"/>
      <x:c r="E14" s="31"/>
      <x:c r="F14" s="31"/>
      <x:c r="G14" s="31"/>
      <x:c r="H14" s="31"/>
      <x:c r="I14" s="31"/>
      <x:c r="J14" s="31"/>
      <x:c r="K14" s="31"/>
      <x:c r="L14" s="31"/>
    </x:row>
    <x:row r="15" ht="21" customHeight="1"/>
    <x:row r="16" ht="21" customHeight="1">
      <x:c r="A16" s="23" t="str">
        <x:v>4  Einzelrechnungen eintragen</x:v>
      </x:c>
      <x:c r="B16" s="23"/>
      <x:c r="C16" s="23"/>
      <x:c r="D16" s="31" t="str">
        <x:v>Einmalige Nachzahlungen, fällige Rückstände oder sichere Sonderzahlungen nur in SONDERPOSTEN ergänzen.</x:v>
      </x:c>
      <x:c r="E16" s="31"/>
      <x:c r="F16" s="31"/>
      <x:c r="G16" s="31"/>
      <x:c r="H16" s="31"/>
      <x:c r="I16" s="31"/>
      <x:c r="J16" s="31"/>
      <x:c r="K16" s="31"/>
      <x:c r="L16" s="31"/>
    </x:row>
    <x:row r="17" ht="21" customHeight="1">
      <x:c r="A17" s="23"/>
      <x:c r="B17" s="23"/>
      <x:c r="C17" s="23"/>
      <x:c r="D17" s="31"/>
      <x:c r="E17" s="31"/>
      <x:c r="F17" s="31"/>
      <x:c r="G17" s="31"/>
      <x:c r="H17" s="31"/>
      <x:c r="I17" s="31"/>
      <x:c r="J17" s="31"/>
      <x:c r="K17" s="31"/>
      <x:c r="L17" s="31"/>
    </x:row>
    <x:row r="18" ht="21" customHeight="1"/>
    <x:row r="19" ht="21" customHeight="1">
      <x:c r="A19" s="23" t="str">
        <x:v>5  Engpässe erkennen</x:v>
      </x:c>
      <x:c r="B19" s="23"/>
      <x:c r="C19" s="23"/>
      <x:c r="D19" s="31" t="str">
        <x:v>COCKPIT und LIQUIDITÄT prüfen. SPARHEBEL bleibt ein getrenntes Szenario, bis die Budgets aktualisiert wurden.</x:v>
      </x:c>
      <x:c r="E19" s="31"/>
      <x:c r="F19" s="31"/>
      <x:c r="G19" s="31"/>
      <x:c r="H19" s="31"/>
      <x:c r="I19" s="31"/>
      <x:c r="J19" s="31"/>
      <x:c r="K19" s="31"/>
      <x:c r="L19" s="31"/>
    </x:row>
    <x:row r="20" ht="21" customHeight="1">
      <x:c r="A20" s="23"/>
      <x:c r="B20" s="23"/>
      <x:c r="C20" s="23"/>
      <x:c r="D20" s="31"/>
      <x:c r="E20" s="31"/>
      <x:c r="F20" s="31"/>
      <x:c r="G20" s="31"/>
      <x:c r="H20" s="31"/>
      <x:c r="I20" s="31"/>
      <x:c r="J20" s="31"/>
      <x:c r="K20" s="31"/>
      <x:c r="L20" s="31"/>
    </x:row>
    <x:row r="21" ht="21" customHeight="1"/>
    <x:row r="22" ht="21" customHeight="1"/>
    <x:row r="23" ht="27" customHeight="1">
      <x:c r="A23" s="16" t="str">
        <x:v>WAS DIESE EXCEL LEISTET – UND WAS NICHT</x:v>
      </x:c>
      <x:c r="B23" s="16"/>
      <x:c r="C23" s="16"/>
      <x:c r="D23" s="16"/>
      <x:c r="E23" s="16"/>
      <x:c r="F23" s="16"/>
      <x:c r="G23" s="16"/>
      <x:c r="H23" s="16"/>
      <x:c r="I23" s="16"/>
      <x:c r="J23" s="16"/>
      <x:c r="K23" s="16"/>
      <x:c r="L23" s="16"/>
    </x:row>
    <x:row r="24" ht="21" customHeight="1"/>
    <x:row r="25" ht="33" customHeight="1">
      <x:c r="A25" s="37" t="str">
        <x:v>Zwei Perspektiven: Das Monatsbudget rechnet unregelmäßige Fixkosten anteilig um. Der Liquiditätskalender zählt sie erst am tatsächlichen Fälligkeitstag.</x:v>
      </x:c>
      <x:c r="B25" s="37"/>
      <x:c r="C25" s="37"/>
      <x:c r="D25" s="37"/>
      <x:c r="E25" s="37"/>
      <x:c r="F25" s="37"/>
      <x:c r="G25" s="37"/>
      <x:c r="H25" s="37"/>
      <x:c r="I25" s="37"/>
      <x:c r="J25" s="37"/>
      <x:c r="K25" s="37"/>
      <x:c r="L25" s="37"/>
    </x:row>
    <x:row r="26" ht="21" customHeight="1"/>
    <x:row r="27" ht="21" customHeight="1"/>
    <x:row r="28" ht="33" customHeight="1">
      <x:c r="A28" s="37" t="str">
        <x:v>Sicher ist nicht dasselbe wie erhofft: Ungewisse Einnahmen fließen nicht in den verlässlichen Kontostands-Ausblick ein.</x:v>
      </x:c>
      <x:c r="B28" s="37"/>
      <x:c r="C28" s="37"/>
      <x:c r="D28" s="37"/>
      <x:c r="E28" s="37"/>
      <x:c r="F28" s="37"/>
      <x:c r="G28" s="37"/>
      <x:c r="H28" s="37"/>
      <x:c r="I28" s="37"/>
      <x:c r="J28" s="37"/>
      <x:c r="K28" s="37"/>
      <x:c r="L28" s="37"/>
    </x:row>
    <x:row r="29" ht="21" customHeight="1"/>
    <x:row r="30" ht="21" customHeight="1"/>
    <x:row r="31" ht="33" customHeight="1">
      <x:c r="A31" s="37" t="str">
        <x:v>Variabler Alltag: Bereits gebuchte und konkret geplante Ausgaben werden taggenau berücksichtigt; der übrige Budgetbedarf wird geschätzt verteilt.</x:v>
      </x:c>
      <x:c r="B31" s="37"/>
      <x:c r="C31" s="37"/>
      <x:c r="D31" s="37"/>
      <x:c r="E31" s="37"/>
      <x:c r="F31" s="37"/>
      <x:c r="G31" s="37"/>
      <x:c r="H31" s="37"/>
      <x:c r="I31" s="37"/>
      <x:c r="J31" s="37"/>
      <x:c r="K31" s="37"/>
      <x:c r="L31" s="37"/>
    </x:row>
    <x:row r="32" ht="21" customHeight="1"/>
    <x:row r="33" ht="21" customHeight="1"/>
    <x:row r="34" ht="33" customHeight="1">
      <x:c r="A34" s="37" t="str">
        <x:v>Keine Doppelzählung: Eine Zahlung gehört entweder zu FESTE POSTEN, zu SONDERPOSTEN oder – bei variablen Ausgaben – zu BUCHUNGEN.</x:v>
      </x:c>
      <x:c r="B34" s="37"/>
      <x:c r="C34" s="37"/>
      <x:c r="D34" s="37"/>
      <x:c r="E34" s="37"/>
      <x:c r="F34" s="37"/>
      <x:c r="G34" s="37"/>
      <x:c r="H34" s="37"/>
      <x:c r="I34" s="37"/>
      <x:c r="J34" s="37"/>
      <x:c r="K34" s="37"/>
      <x:c r="L34" s="37"/>
    </x:row>
    <x:row r="35" ht="21" customHeight="1"/>
    <x:row r="36" ht="21" customHeight="1"/>
    <x:row r="37" ht="33" customHeight="1">
      <x:c r="A37" s="37" t="str">
        <x:v>Die Priorität im Zahlungsplan ist eine persönliche Arbeitsmarkierung, keine rechtliche Einstufung. Der Planer führt keine Banktransaktionen aus.</x:v>
      </x:c>
      <x:c r="B37" s="37"/>
      <x:c r="C37" s="37"/>
      <x:c r="D37" s="37"/>
      <x:c r="E37" s="37"/>
      <x:c r="F37" s="37"/>
      <x:c r="G37" s="37"/>
      <x:c r="H37" s="37"/>
      <x:c r="I37" s="37"/>
      <x:c r="J37" s="37"/>
      <x:c r="K37" s="37"/>
      <x:c r="L37" s="37"/>
    </x:row>
    <x:row r="38" ht="21" customHeight="1"/>
    <x:row r="39" ht="21" customHeight="1"/>
    <x:row r="40" ht="33" customHeight="1">
      <x:c r="A40" s="37" t="str">
        <x:v>Keine automatische Rechtsberatung: Behauptete Forderungen und Fristen stets unabhängig prüfen; bei existenziellen Engpässen frühzeitig Hilfe holen.</x:v>
      </x:c>
      <x:c r="B40" s="37"/>
      <x:c r="C40" s="37"/>
      <x:c r="D40" s="37"/>
      <x:c r="E40" s="37"/>
      <x:c r="F40" s="37"/>
      <x:c r="G40" s="37"/>
      <x:c r="H40" s="37"/>
      <x:c r="I40" s="37"/>
      <x:c r="J40" s="37"/>
      <x:c r="K40" s="37"/>
      <x:c r="L40" s="37"/>
    </x:row>
    <x:row r="41" ht="21" customHeight="1"/>
    <x:row r="42" ht="21" customHeight="1"/>
    <x:row r="43" ht="21" customHeight="1"/>
    <x:row r="44" ht="27" customHeight="1">
      <x:c r="A44" s="16" t="str">
        <x:v>EINGABEN &amp; DATENSCHUTZ</x:v>
      </x:c>
      <x:c r="B44" s="16"/>
      <x:c r="C44" s="16"/>
      <x:c r="D44" s="16"/>
      <x:c r="E44" s="16"/>
      <x:c r="F44" s="16"/>
      <x:c r="G44" s="16"/>
      <x:c r="H44" s="16"/>
      <x:c r="I44" s="16"/>
      <x:c r="J44" s="16"/>
      <x:c r="K44" s="16"/>
      <x:c r="L44" s="16"/>
    </x:row>
    <x:row r="45" ht="21" customHeight="1"/>
    <x:row r="46" ht="30" customHeight="1">
      <x:c r="A46" s="37" t="str">
        <x:v>BLAUE FELDER = Deine Eingaben     |     GRAUE FELDER = automatisch berechnet     |     ROT = möglicher Handlungsbedarf</x:v>
      </x:c>
      <x:c r="B46" s="37"/>
      <x:c r="C46" s="37"/>
      <x:c r="D46" s="37"/>
      <x:c r="E46" s="37"/>
      <x:c r="F46" s="37"/>
      <x:c r="G46" s="37"/>
      <x:c r="H46" s="37"/>
      <x:c r="I46" s="37"/>
      <x:c r="J46" s="37"/>
      <x:c r="K46" s="37"/>
      <x:c r="L46" s="37"/>
    </x:row>
    <x:row r="47" ht="21" customHeight="1"/>
    <x:row r="48" ht="30" customHeight="1">
      <x:c r="A48" s="37" t="str">
        <x:v>Die Datei arbeitet lokal in Excel. Trage keine Passwörter, Kontozugangsdaten oder unnötigen persönlichen Details ein.</x:v>
      </x:c>
      <x:c r="B48" s="37"/>
      <x:c r="C48" s="37"/>
      <x:c r="D48" s="37"/>
      <x:c r="E48" s="37"/>
      <x:c r="F48" s="37"/>
      <x:c r="G48" s="37"/>
      <x:c r="H48" s="37"/>
      <x:c r="I48" s="37"/>
      <x:c r="J48" s="37"/>
      <x:c r="K48" s="37"/>
      <x:c r="L48" s="37"/>
    </x:row>
    <x:row r="49" ht="21" customHeight="1"/>
    <x:row r="50" ht="30" customHeight="1">
      <x:c r="A50" s="37" t="str">
        <x:v>Ohne echte Daten zeigen Kennzahlen nur rechnerische Nullwerte. Mit vollständig gepflegten Eingaben steigt ihre Aussagekraft.</x:v>
      </x:c>
      <x:c r="B50" s="37"/>
      <x:c r="C50" s="37"/>
      <x:c r="D50" s="37"/>
      <x:c r="E50" s="37"/>
      <x:c r="F50" s="37"/>
      <x:c r="G50" s="37"/>
      <x:c r="H50" s="37"/>
      <x:c r="I50" s="37"/>
      <x:c r="J50" s="37"/>
      <x:c r="K50" s="37"/>
      <x:c r="L50" s="37"/>
    </x:row>
    <x:row r="51" ht="21" customHeight="1"/>
    <x:row r="52" ht="30" customHeight="1">
      <x:c r="A52" s="37" t="str">
        <x:v>Kostenlose Orientierung: Verbraucherzentrale – Links und methodische Hinweise findest Du in HILFE &amp; QUELLEN.</x:v>
      </x:c>
      <x:c r="B52" s="37"/>
      <x:c r="C52" s="37"/>
      <x:c r="D52" s="37"/>
      <x:c r="E52" s="37"/>
      <x:c r="F52" s="37"/>
      <x:c r="G52" s="37"/>
      <x:c r="H52" s="37"/>
      <x:c r="I52" s="37"/>
      <x:c r="J52" s="37"/>
      <x:c r="K52" s="37"/>
      <x:c r="L52" s="37"/>
    </x:row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</x:sheetData>
  <x:mergeCells>
    <x:mergeCell ref="A1:L2"/>
    <x:mergeCell ref="A3:L3"/>
    <x:mergeCell ref="A5:L5"/>
    <x:mergeCell ref="A7:C8"/>
    <x:mergeCell ref="D7:L8"/>
    <x:mergeCell ref="A10:C11"/>
    <x:mergeCell ref="D10:L11"/>
    <x:mergeCell ref="A13:C14"/>
    <x:mergeCell ref="D13:L14"/>
    <x:mergeCell ref="A16:C17"/>
    <x:mergeCell ref="D16:L17"/>
    <x:mergeCell ref="A19:C20"/>
    <x:mergeCell ref="D19:L20"/>
    <x:mergeCell ref="A23:L23"/>
    <x:mergeCell ref="A25:L25"/>
    <x:mergeCell ref="A28:L28"/>
    <x:mergeCell ref="A31:L31"/>
    <x:mergeCell ref="A34:L34"/>
    <x:mergeCell ref="A37:L37"/>
    <x:mergeCell ref="A40:L40"/>
    <x:mergeCell ref="A44:L44"/>
    <x:mergeCell ref="A46:L46"/>
    <x:mergeCell ref="A48:L48"/>
    <x:mergeCell ref="A50:L50"/>
    <x:mergeCell ref="A52:L5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</x:cols>
  <x:sheetData>
    <x:row r="1" ht="27" customHeight="1">
      <x:c r="A1" s="4" t="str">
        <x:v>NURGELD.DE  /  NOTFALL-BUDGETPLANER PRO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</x:row>
    <x:row r="3" ht="28" customHeight="1">
      <x:c r="A3" s="10" t="str">
        <x:v>DEIN FINANZ-COCKPIT  ·  Monatsbudget und Kontostands-Ausblick bewusst getrennt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</x:row>
    <x:row r="4" ht="21" customHeight="1"/>
    <x:row r="5" ht="27" customHeight="1">
      <x:c r="A5" s="86" t="str">
        <x:f>IF(ISNUMBER(STEUERUNG!B7),"PLANMONAT  ·  "&amp;TEXT(STEUERUNG!B7,"MMMM YYYY"),"PLANMONAT BITTE FESTLEGEN")</x:f>
        <x:v>PLANMONAT  ·  September 2026</x:v>
      </x:c>
      <x:c r="B5" s="86"/>
      <x:c r="C5" s="86"/>
      <x:c r="D5" s="86"/>
      <x:c r="E5" s="86"/>
      <x:c r="F5" s="86"/>
      <x:c r="G5" s="86"/>
      <x:c r="H5" s="86"/>
      <x:c r="I5" s="86"/>
      <x:c r="J5" s="86"/>
      <x:c r="K5" s="86"/>
      <x:c r="L5" s="86"/>
      <x:c r="M5" s="86"/>
      <x:c r="N5" s="86"/>
      <x:c r="O5" s="86"/>
    </x:row>
    <x:row r="6" ht="21" customHeight="1"/>
    <x:row r="7" ht="29" customHeight="1">
      <x:c r="A7" s="89" t="str">
        <x:v>SICHERE MONATSEINNAHMEN</x:v>
      </x:c>
      <x:c r="B7" s="89"/>
      <x:c r="C7" s="89"/>
      <x:c r="D7" s="89"/>
      <x:c r="E7" s="89"/>
      <x:c r="F7" s="89" t="str">
        <x:v>GEPLANTER MONATSBEDARF</x:v>
      </x:c>
      <x:c r="G7" s="89"/>
      <x:c r="H7" s="89"/>
      <x:c r="I7" s="89"/>
      <x:c r="J7" s="89"/>
      <x:c r="K7" s="89" t="str">
        <x:v>MONATLICHER BUDGETSALDO</x:v>
      </x:c>
      <x:c r="L7" s="89"/>
      <x:c r="M7" s="89"/>
      <x:c r="N7" s="89"/>
      <x:c r="O7" s="89"/>
    </x:row>
    <x:row r="8" ht="24" customHeight="1">
      <x:c r="A8" s="96" t="n">
        <x:f>SUMIFS('FESTE POSTEN'!$I$9:$I$98,'FESTE POSTEN'!$A$9:$A$98,"Einnahme",'FESTE POSTEN'!$G$9:$G$98,"Sicher")+SUMIFS(SONDERPOSTEN!$I$9:$I$128,SONDERPOSTEN!$A$9:$A$128,"Einnahme")+SUMIFS('FESTE POSTEN'!$I$9:$I$98,'FESTE POSTEN'!$A$9:$A$98,"Einnahme",'FESTE POSTEN'!$G$9:$G$98,"Unsicher",'FESTE POSTEN'!$M$9:$M$98,"Erledigt")</x:f>
        <x:v>0</x:v>
      </x:c>
      <x:c r="B8" s="93"/>
      <x:c r="C8" s="93"/>
      <x:c r="D8" s="93"/>
      <x:c r="E8" s="93"/>
      <x:c r="F8" s="96" t="n">
        <x:f>SUMIFS('FESTE POSTEN'!$I$9:$I$98,'FESTE POSTEN'!$A$9:$A$98,"Ausgabe")+'VARIABLES BUDGET'!$F$33-SUMIFS(SONDERPOSTEN!$I$9:$I$128,SONDERPOSTEN!$A$9:$A$128,"Ausgabe")</x:f>
        <x:v>0</x:v>
      </x:c>
      <x:c r="G8" s="93"/>
      <x:c r="H8" s="93"/>
      <x:c r="I8" s="93"/>
      <x:c r="J8" s="93"/>
      <x:c r="K8" s="96" t="n">
        <x:f>A8-F8</x:f>
        <x:v>0</x:v>
      </x:c>
      <x:c r="L8" s="93"/>
      <x:c r="M8" s="93"/>
      <x:c r="N8" s="93"/>
      <x:c r="O8" s="93"/>
    </x:row>
    <x:row r="9" ht="24" customHeight="1">
      <x:c r="A9" s="93"/>
      <x:c r="B9" s="93"/>
      <x:c r="C9" s="93"/>
      <x:c r="D9" s="93"/>
      <x:c r="E9" s="93"/>
      <x:c r="F9" s="93"/>
      <x:c r="G9" s="93"/>
      <x:c r="H9" s="93"/>
      <x:c r="I9" s="93"/>
      <x:c r="J9" s="93"/>
      <x:c r="K9" s="93"/>
      <x:c r="L9" s="93"/>
      <x:c r="M9" s="93"/>
      <x:c r="N9" s="93"/>
      <x:c r="O9" s="93"/>
    </x:row>
    <x:row r="10" ht="21" customHeight="1"/>
    <x:row r="11" ht="29" customHeight="1">
      <x:c r="A11" s="89" t="str">
        <x:v>STARTBESTAND (MONATSBEGINN)</x:v>
      </x:c>
      <x:c r="B11" s="89"/>
      <x:c r="C11" s="89"/>
      <x:c r="D11" s="89"/>
      <x:c r="E11" s="89"/>
      <x:c r="F11" s="89" t="str">
        <x:v>PROGNOSE MONATSENDE</x:v>
      </x:c>
      <x:c r="G11" s="89"/>
      <x:c r="H11" s="89"/>
      <x:c r="I11" s="89"/>
      <x:c r="J11" s="89"/>
      <x:c r="K11" s="89" t="str">
        <x:v>NIEDRIGSTER PROGNOSESTAND</x:v>
      </x:c>
      <x:c r="L11" s="89"/>
      <x:c r="M11" s="89"/>
      <x:c r="N11" s="89"/>
      <x:c r="O11" s="89"/>
    </x:row>
    <x:row r="12" ht="24" customHeight="1">
      <x:c r="A12" s="96" t="str">
        <x:f>IF(STEUERUNG!$B$9="","",STEUERUNG!$B$9)</x:f>
      </x:c>
      <x:c r="B12" s="93"/>
      <x:c r="C12" s="93"/>
      <x:c r="D12" s="93"/>
      <x:c r="E12" s="93"/>
      <x:c r="F12" s="96" t="str">
        <x:f>IF(STEUERUNG!$B$9="","",'LIQUIDITÄT'!$E$50)</x:f>
      </x:c>
      <x:c r="G12" s="93"/>
      <x:c r="H12" s="93"/>
      <x:c r="I12" s="93"/>
      <x:c r="J12" s="93"/>
      <x:c r="K12" s="96" t="str">
        <x:f>IF(STEUERUNG!$B$9="","",'LIQUIDITÄT'!$E$52)</x:f>
      </x:c>
      <x:c r="L12" s="93"/>
      <x:c r="M12" s="93"/>
      <x:c r="N12" s="93"/>
      <x:c r="O12" s="93"/>
    </x:row>
    <x:row r="13" ht="24" customHeight="1">
      <x:c r="A13" s="93"/>
      <x:c r="B13" s="93"/>
      <x:c r="C13" s="93"/>
      <x:c r="D13" s="93"/>
      <x:c r="E13" s="93"/>
      <x:c r="F13" s="93"/>
      <x:c r="G13" s="93"/>
      <x:c r="H13" s="93"/>
      <x:c r="I13" s="93"/>
      <x:c r="J13" s="93"/>
      <x:c r="K13" s="93"/>
      <x:c r="L13" s="93"/>
      <x:c r="M13" s="93"/>
      <x:c r="N13" s="93"/>
      <x:c r="O13" s="93"/>
    </x:row>
    <x:row r="14" ht="21" customHeight="1"/>
    <x:row r="15" ht="29" customHeight="1">
      <x:c r="A15" s="89" t="str">
        <x:v>LÜCKE ZUM GEWÜNSCHTEN PUFFER</x:v>
      </x:c>
      <x:c r="B15" s="89"/>
      <x:c r="C15" s="89"/>
      <x:c r="D15" s="89"/>
      <x:c r="E15" s="89"/>
      <x:c r="F15" s="89" t="str">
        <x:v>EXISTENZ-POSTEN IN 14 TAGEN</x:v>
      </x:c>
      <x:c r="G15" s="89"/>
      <x:c r="H15" s="89"/>
      <x:c r="I15" s="89"/>
      <x:c r="J15" s="89"/>
      <x:c r="K15" s="89" t="str">
        <x:v>UNVOLLSTÄNDIGE DATENSÄTZE</x:v>
      </x:c>
      <x:c r="L15" s="89"/>
      <x:c r="M15" s="89"/>
      <x:c r="N15" s="89"/>
      <x:c r="O15" s="89"/>
    </x:row>
    <x:row r="16" ht="24" customHeight="1">
      <x:c r="A16" s="96" t="str">
        <x:f>IF(STEUERUNG!$B$9="","",'LIQUIDITÄT'!$E$54)</x:f>
      </x:c>
      <x:c r="B16" s="93"/>
      <x:c r="C16" s="93"/>
      <x:c r="D16" s="93"/>
      <x:c r="E16" s="93"/>
      <x:c r="F16" s="98" t="n">
        <x:f>COUNTIFS('FESTE POSTEN'!$L$9:$L$98,"Existenz",'FESTE POSTEN'!$A$9:$A$98,"Ausgabe",'FESTE POSTEN'!$J$9:$J$98,"&gt;="&amp;STEUERUNG!$B$13,'FESTE POSTEN'!$J$9:$J$98,"&lt;="&amp;STEUERUNG!$B$13+13,'FESTE POSTEN'!$M$9:$M$98,"&lt;&gt;Erledigt")+COUNTIFS(SONDERPOSTEN!$H$9:$H$128,"Existenz",SONDERPOSTEN!$A$9:$A$128,"Ausgabe",SONDERPOSTEN!$D$9:$D$128,"&gt;="&amp;STEUERUNG!$B$13,SONDERPOSTEN!$D$9:$D$128,"&lt;="&amp;STEUERUNG!$B$13+13,SONDERPOSTEN!$G$9:$G$128,"&lt;&gt;Erledigt",SONDERPOSTEN!$G$9:$G$128,"&lt;&gt;Entfällt")</x:f>
        <x:v>0</x:v>
      </x:c>
      <x:c r="G16" s="93"/>
      <x:c r="H16" s="93"/>
      <x:c r="I16" s="93"/>
      <x:c r="J16" s="93"/>
      <x:c r="K16" s="98" t="n">
        <x:f>COUNTIF('FESTE POSTEN'!$O$9:$O$98,"PRÜFEN")+COUNTIF(BUCHUNGEN!$F$9:$F$308,"PRÜFEN")+COUNTIF(SONDERPOSTEN!$J$9:$J$128,"PRÜFEN")+IF(STEUERUNG!$B$9="",1,0)</x:f>
        <x:v>1</x:v>
      </x:c>
      <x:c r="L16" s="93"/>
      <x:c r="M16" s="93"/>
      <x:c r="N16" s="93"/>
      <x:c r="O16" s="93"/>
    </x:row>
    <x:row r="17" ht="24" customHeight="1">
      <x:c r="A17" s="93"/>
      <x:c r="B17" s="93"/>
      <x:c r="C17" s="93"/>
      <x:c r="D17" s="93"/>
      <x:c r="E17" s="93"/>
      <x:c r="F17" s="93"/>
      <x:c r="G17" s="93"/>
      <x:c r="H17" s="93"/>
      <x:c r="I17" s="93"/>
      <x:c r="J17" s="93"/>
      <x:c r="K17" s="93"/>
      <x:c r="L17" s="93"/>
      <x:c r="M17" s="93"/>
      <x:c r="N17" s="93"/>
      <x:c r="O17" s="93"/>
    </x:row>
    <x:row r="18" ht="21" customHeight="1"/>
    <x:row r="19" ht="38" customHeight="1">
      <x:c r="A19" s="37" t="str">
        <x:v>BUDGET ≠ KONTOSTAND: Monatsbedarf enthält anteilige Jahreskosten. Die Liquiditätsprognose zählt Fälligkeiten und Alltagsausgaben im konkreten Monat.</x:v>
      </x:c>
      <x:c r="B19" s="37"/>
      <x:c r="C19" s="37"/>
      <x:c r="D19" s="37"/>
      <x:c r="E19" s="37"/>
      <x:c r="F19" s="37"/>
      <x:c r="G19" s="37"/>
      <x:c r="H19" s="37"/>
      <x:c r="I19" s="37"/>
      <x:c r="J19" s="37"/>
      <x:c r="K19" s="37"/>
      <x:c r="L19" s="37"/>
      <x:c r="M19" s="37"/>
      <x:c r="N19" s="37"/>
      <x:c r="O19" s="37"/>
    </x:row>
    <x:row r="20" ht="21" customHeight="1"/>
    <x:row r="21" ht="27" customHeight="1">
      <x:c r="A21" s="16" t="str">
        <x:v>DEINE NÄCHSTEN SCHRITTE</x:v>
      </x:c>
      <x:c r="B21" s="16"/>
      <x:c r="C21" s="16"/>
      <x:c r="D21" s="16"/>
      <x:c r="E21" s="16"/>
      <x:c r="F21" s="16"/>
      <x:c r="G21" s="16"/>
      <x:c r="H21" s="16"/>
      <x:c r="I21" s="16"/>
      <x:c r="J21" s="16"/>
      <x:c r="K21" s="16"/>
      <x:c r="L21" s="16"/>
      <x:c r="M21" s="16"/>
      <x:c r="N21" s="16"/>
      <x:c r="O21" s="16"/>
    </x:row>
    <x:row r="22" ht="21" customHeight="1"/>
    <x:row r="23" ht="33" customHeight="1">
      <x:c r="A23" s="21" t="str">
        <x:v>Datenlage</x:v>
      </x:c>
      <x:c r="B23" s="21"/>
      <x:c r="C23" s="21"/>
      <x:c r="D23" s="101" t="str">
        <x:f>IF(STEUERUNG!B9="","STARTBESTAND EINTRAGEN",IF(K16&gt;0,"UNVOLLSTÄNDIGE EINTRÄGE PRÜFEN",IF(COUNTA('FESTE POSTEN'!$C$9:$C$98)+COUNTA(SONDERPOSTEN!$C$9:$C$128)=0,"ZAHLUNGEN NOCH ERFASSEN","DATEN ERFASST – VOLLSTÄNDIGKEIT PRÜFEN")))</x:f>
        <x:v>STARTBESTAND EINTRAGEN</x:v>
      </x:c>
      <x:c r="E23" s="101"/>
      <x:c r="F23" s="101"/>
      <x:c r="G23" s="101"/>
      <x:c r="H23" s="101"/>
      <x:c r="I23" s="101"/>
      <x:c r="J23" s="101"/>
      <x:c r="K23" s="101"/>
      <x:c r="L23" s="101"/>
      <x:c r="M23" s="101"/>
      <x:c r="N23" s="101"/>
      <x:c r="O23" s="101"/>
    </x:row>
    <x:row r="24" ht="21" customHeight="1"/>
    <x:row r="25" ht="33" customHeight="1">
      <x:c r="A25" s="21" t="str">
        <x:v>Liquidität</x:v>
      </x:c>
      <x:c r="B25" s="21"/>
      <x:c r="C25" s="21"/>
      <x:c r="D25" s="101" t="str">
        <x:f>IF(STEUERUNG!B9="","ERST STARTBESTAND ERFASSEN",IF(K12&lt;0,"NEGATIVE PROGNOSE: ZAHLUNGEN UND BERATUNG PRÜFEN",IF(A16&gt;0,"PUFFER WIRD ZEITWEISE UNTERSCHRITTEN","KEINE RECHNERISCHE LÜCKE IN DER PROGNOSE")))</x:f>
        <x:v>ERST STARTBESTAND ERFASSEN</x:v>
      </x:c>
      <x:c r="E25" s="101"/>
      <x:c r="F25" s="101"/>
      <x:c r="G25" s="101"/>
      <x:c r="H25" s="101"/>
      <x:c r="I25" s="101"/>
      <x:c r="J25" s="101"/>
      <x:c r="K25" s="101"/>
      <x:c r="L25" s="101"/>
      <x:c r="M25" s="101"/>
      <x:c r="N25" s="101"/>
      <x:c r="O25" s="101"/>
    </x:row>
    <x:row r="26" ht="21" customHeight="1"/>
    <x:row r="27" ht="33" customHeight="1">
      <x:c r="A27" s="21" t="str">
        <x:v>Einnahmensicherheit</x:v>
      </x:c>
      <x:c r="B27" s="21"/>
      <x:c r="C27" s="21"/>
      <x:c r="D27" s="101" t="str">
        <x:f>IF(COUNTIFS('FESTE POSTEN'!$A$9:$A$98,"Einnahme",'FESTE POSTEN'!$G$9:$G$98,"Unsicher")+COUNTIFS(SONDERPOSTEN!$A$9:$A$128,"Einnahme",SONDERPOSTEN!$F$9:$F$128,"Unsicher")&gt;0,"UNSICHERE EINNAHMEN SIND NICHT ALS VERFÜGBAR GERECHNET","NUR ALS SICHER MARKIERTE EINNAHMEN VERWENDEN")</x:f>
        <x:v>NUR ALS SICHER MARKIERTE EINNAHMEN VERWENDEN</x:v>
      </x:c>
      <x:c r="E27" s="101"/>
      <x:c r="F27" s="101"/>
      <x:c r="G27" s="101"/>
      <x:c r="H27" s="101"/>
      <x:c r="I27" s="101"/>
      <x:c r="J27" s="101"/>
      <x:c r="K27" s="101"/>
      <x:c r="L27" s="101"/>
      <x:c r="M27" s="101"/>
      <x:c r="N27" s="101"/>
      <x:c r="O27" s="101"/>
    </x:row>
    <x:row r="28" ht="21" customHeight="1"/>
    <x:row r="29" ht="21" customHeight="1"/>
    <x:row r="30" ht="32" customHeight="1">
      <x:c r="A30" s="37" t="str">
        <x:v>Erst Einnahmen und fixe Zahlungen erfassen → Alltag budgetieren → Einzelrechnungen ergänzen → täglich mögliche Engpässe in LIQUIDITÄT ansehen.</x:v>
      </x:c>
      <x:c r="B30" s="37"/>
      <x:c r="C30" s="37"/>
      <x:c r="D30" s="37"/>
      <x:c r="E30" s="37"/>
      <x:c r="F30" s="37"/>
      <x:c r="G30" s="37"/>
      <x:c r="H30" s="37"/>
      <x:c r="I30" s="37"/>
      <x:c r="J30" s="37"/>
      <x:c r="K30" s="37"/>
      <x:c r="L30" s="37"/>
      <x:c r="M30" s="37"/>
      <x:c r="N30" s="37"/>
      <x:c r="O30" s="37"/>
    </x:row>
    <x:row r="31" ht="21" customHeight="1"/>
    <x:row r="32" ht="27" customHeight="1">
      <x:c r="A32" s="16" t="str">
        <x:v>12-MONATS-BLICK  ·  PERIODISIERTES BUDGET, KEINE KONTOSTÄNDE</x:v>
      </x:c>
      <x:c r="B32" s="16"/>
      <x:c r="C32" s="16"/>
      <x:c r="D32" s="16"/>
      <x:c r="E32" s="16"/>
      <x:c r="F32" s="16"/>
      <x:c r="G32" s="16"/>
      <x:c r="H32" s="16"/>
      <x:c r="I32" s="16"/>
      <x:c r="J32" s="16"/>
      <x:c r="K32" s="16"/>
      <x:c r="L32" s="16"/>
      <x:c r="M32" s="16"/>
      <x:c r="N32" s="16"/>
      <x:c r="O32" s="16"/>
    </x:row>
    <x:row r="33" ht="21" customHeight="1"/>
    <x:row r="34" ht="21" customHeight="1"/>
    <x:row r="35" ht="21" customHeight="1"/>
    <x:row r="36" ht="21" customHeight="1"/>
    <x:row r="37" ht="21" customHeight="1"/>
    <x:row r="38" ht="21" customHeight="1"/>
    <x:row r="39" ht="21" customHeight="1"/>
    <x:row r="40" ht="21" customHeight="1"/>
    <x:row r="41" ht="21" customHeight="1"/>
    <x:row r="42" ht="21" customHeight="1"/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38" customHeight="1">
      <x:c r="A51" s="37" t="str">
        <x:v>Bei akuter Wohnungs- oder Energiesperrengefahr umgehend unabhängige Hilfe suchen. Quellen und Erläuterungen stehen in HILFE &amp; QUELLEN.</x:v>
      </x:c>
      <x:c r="B51" s="37"/>
      <x:c r="C51" s="37"/>
      <x:c r="D51" s="37"/>
      <x:c r="E51" s="37"/>
      <x:c r="F51" s="37"/>
      <x:c r="G51" s="37"/>
      <x:c r="H51" s="37"/>
      <x:c r="I51" s="37"/>
      <x:c r="J51" s="37"/>
      <x:c r="K51" s="37"/>
      <x:c r="L51" s="37"/>
      <x:c r="M51" s="37"/>
      <x:c r="N51" s="37"/>
      <x:c r="O51" s="37"/>
    </x:row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</x:sheetData>
  <x:mergeCells>
    <x:mergeCell ref="A1:O2"/>
    <x:mergeCell ref="A3:O3"/>
    <x:mergeCell ref="A5:O5"/>
    <x:mergeCell ref="A7:E7"/>
    <x:mergeCell ref="A8:E9"/>
    <x:mergeCell ref="F7:J7"/>
    <x:mergeCell ref="F8:J9"/>
    <x:mergeCell ref="K7:O7"/>
    <x:mergeCell ref="K8:O9"/>
    <x:mergeCell ref="A11:E11"/>
    <x:mergeCell ref="A12:E13"/>
    <x:mergeCell ref="F11:J11"/>
    <x:mergeCell ref="F12:J13"/>
    <x:mergeCell ref="K11:O11"/>
    <x:mergeCell ref="K12:O13"/>
    <x:mergeCell ref="A15:E15"/>
    <x:mergeCell ref="A16:E17"/>
    <x:mergeCell ref="F15:J15"/>
    <x:mergeCell ref="F16:J17"/>
    <x:mergeCell ref="K15:O15"/>
    <x:mergeCell ref="K16:O17"/>
    <x:mergeCell ref="A19:O19"/>
    <x:mergeCell ref="A21:O21"/>
    <x:mergeCell ref="A23:C23"/>
    <x:mergeCell ref="D23:O23"/>
    <x:mergeCell ref="A25:C25"/>
    <x:mergeCell ref="D25:O25"/>
    <x:mergeCell ref="A27:C27"/>
    <x:mergeCell ref="D27:O27"/>
    <x:mergeCell ref="A30:O30"/>
    <x:mergeCell ref="A32:O32"/>
    <x:mergeCell ref="A51:O51"/>
  </x:mergeCells>
  <x:conditionalFormatting sqref="K8:O9">
    <x:cfRule type="expression" dxfId="13" priority="1">
      <x:formula>K8&lt;0</x:formula>
    </x:cfRule>
  </x:conditionalFormatting>
  <x:conditionalFormatting sqref="K12:O13">
    <x:cfRule type="expression" dxfId="14" priority="2">
      <x:formula>AND(ISNUMBER(K12),K12&lt;0)</x:formula>
    </x:cfRule>
  </x:conditionalFormatting>
  <x:conditionalFormatting sqref="A16:E17">
    <x:cfRule type="expression" dxfId="15" priority="3">
      <x:formula>AND(ISNUMBER(A16),A16&gt;0)</x:formula>
    </x:cfRule>
  </x:conditionalFormatting>
  <x:pageMargins left="0.7" right="0.7" top="0.75" bottom="0.75" header="0.3" footer="0.3"/>
  <x:drawing xmlns:r="http://schemas.openxmlformats.org/officeDocument/2006/relationships" r:id="R81f2c41d94874d52"/>
</x:worksheet>
</file>

<file path=xl/worksheets/sheet3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26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27" customHeight="1">
      <x:c r="A1" s="4" t="str">
        <x:v>NURGELD.DE  /  STEUERUNG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8" customHeight="1">
      <x:c r="A3" s="10" t="str">
        <x:v>VIER EINGABEN  ·  Planung auf Deinen Monat und Deine tatsächliche Liquidität einstellen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</x:row>
    <x:row r="4" ht="21" customHeight="1"/>
    <x:row r="5" ht="27" customHeight="1">
      <x:c r="A5" s="16" t="str">
        <x:v>DEINE PLANUNGSDATEN</x:v>
      </x:c>
      <x:c r="B5" s="16"/>
      <x:c r="C5" s="16"/>
      <x:c r="D5" s="16"/>
      <x:c r="E5" s="16"/>
      <x:c r="F5" s="16"/>
      <x:c r="G5" s="16"/>
      <x:c r="H5" s="16"/>
      <x:c r="I5" s="16"/>
      <x:c r="J5" s="16"/>
      <x:c r="K5" s="16"/>
      <x:c r="L5" s="16"/>
    </x:row>
    <x:row r="6" ht="21" customHeight="1"/>
    <x:row r="7" ht="37" customHeight="1">
      <x:c r="A7" s="40" t="str">
        <x:v>Planmonat</x:v>
      </x:c>
      <x:c r="B7" s="48" t="n">
        <x:f>DATE(YEAR(TODAY()),MONTH(TODAY()),1)</x:f>
        <x:v>46266</x:v>
      </x:c>
      <x:c r="C7" s="36" t="str">
        <x:v>Ersten Tag des Monats eintragen, z. B. 01.09.2026. Die Datei setzt zunächst automatisch den aktuellen Monat.</x:v>
      </x:c>
      <x:c r="D7" s="36"/>
      <x:c r="E7" s="36"/>
      <x:c r="F7" s="36"/>
      <x:c r="G7" s="36"/>
      <x:c r="H7" s="36"/>
      <x:c r="I7" s="36"/>
      <x:c r="J7" s="36"/>
      <x:c r="K7" s="36"/>
      <x:c r="L7" s="36"/>
    </x:row>
    <x:row r="8" ht="21" customHeight="1"/>
    <x:row r="9" ht="37" customHeight="1">
      <x:c r="A9" s="40" t="str">
        <x:v>Startbestand am Monatsanfang</x:v>
      </x:c>
      <x:c r="B9" s="52"/>
      <x:c r="C9" s="36" t="str">
        <x:v>Nur tatsächlich verfügbares Geld zu Monatsbeginn. Keine Kreditlinie und keine unsicheren Einnahmen hinzurechnen.</x:v>
      </x:c>
      <x:c r="D9" s="36"/>
      <x:c r="E9" s="36"/>
      <x:c r="F9" s="36"/>
      <x:c r="G9" s="36"/>
      <x:c r="H9" s="36"/>
      <x:c r="I9" s="36"/>
      <x:c r="J9" s="36"/>
      <x:c r="K9" s="36"/>
      <x:c r="L9" s="36"/>
    </x:row>
    <x:row r="10" ht="21" customHeight="1"/>
    <x:row r="11" ht="37" customHeight="1">
      <x:c r="A11" s="40" t="str">
        <x:v>Gewünschter Mindestpuffer</x:v>
      </x:c>
      <x:c r="B11" s="52" t="n">
        <x:v>0</x:v>
      </x:c>
      <x:c r="C11" s="36" t="str">
        <x:v>Individueller Wunschwert, kein gesetzlicher Freibetrag und keine rechtliche Schutzzusage.</x:v>
      </x:c>
      <x:c r="D11" s="36"/>
      <x:c r="E11" s="36"/>
      <x:c r="F11" s="36"/>
      <x:c r="G11" s="36"/>
      <x:c r="H11" s="36"/>
      <x:c r="I11" s="36"/>
      <x:c r="J11" s="36"/>
      <x:c r="K11" s="36"/>
      <x:c r="L11" s="36"/>
    </x:row>
    <x:row r="12" ht="21" customHeight="1"/>
    <x:row r="13" ht="37" customHeight="1">
      <x:c r="A13" s="40" t="str">
        <x:v>Stichtag für die Verteilung</x:v>
      </x:c>
      <x:c r="B13" s="56" t="n">
        <x:f>MIN(MAX(TODAY(),B7),EOMONTH(B7,0))</x:f>
        <x:v>46285</x:v>
      </x:c>
      <x:c r="C13" s="36" t="str">
        <x:v>Stichtag für die Restverteilung. Liegt er außerhalb des Planmonats, wird er in der Liquiditätsprognose automatisch auf den Monat begrenzt.</x:v>
      </x:c>
      <x:c r="D13" s="36"/>
      <x:c r="E13" s="36"/>
      <x:c r="F13" s="36"/>
      <x:c r="G13" s="36"/>
      <x:c r="H13" s="36"/>
      <x:c r="I13" s="36"/>
      <x:c r="J13" s="36"/>
      <x:c r="K13" s="36"/>
      <x:c r="L13" s="36"/>
    </x:row>
    <x:row r="14" ht="21" customHeight="1"/>
    <x:row r="15" ht="21" customHeight="1"/>
    <x:row r="16" ht="21" customHeight="1"/>
    <x:row r="17" ht="27" customHeight="1">
      <x:c r="A17" s="16" t="str">
        <x:v>SO ARBEITEN DIE BERECHNUNGEN</x:v>
      </x:c>
      <x:c r="B17" s="16"/>
      <x:c r="C17" s="16"/>
      <x:c r="D17" s="16"/>
      <x:c r="E17" s="16"/>
      <x:c r="F17" s="16"/>
      <x:c r="G17" s="16"/>
      <x:c r="H17" s="16"/>
      <x:c r="I17" s="16"/>
      <x:c r="J17" s="16"/>
      <x:c r="K17" s="16"/>
      <x:c r="L17" s="16"/>
    </x:row>
    <x:row r="18" ht="21" customHeight="1"/>
    <x:row r="19" ht="32" customHeight="1">
      <x:c r="A19" s="37" t="str">
        <x:v>Monatsbudget: Wiederkehrende Zahlungen werden auf einen Monat umgelegt. Jahres- und Quartalskosten werden nicht versteckt.</x:v>
      </x:c>
      <x:c r="B19" s="37"/>
      <x:c r="C19" s="37"/>
      <x:c r="D19" s="37"/>
      <x:c r="E19" s="37"/>
      <x:c r="F19" s="37"/>
      <x:c r="G19" s="37"/>
      <x:c r="H19" s="37"/>
      <x:c r="I19" s="37"/>
      <x:c r="J19" s="37"/>
      <x:c r="K19" s="37"/>
      <x:c r="L19" s="37"/>
    </x:row>
    <x:row r="20" ht="21" customHeight="1"/>
    <x:row r="21" ht="32" customHeight="1">
      <x:c r="A21" s="37" t="str">
        <x:v>Kassenblick: Fixposten zum Fälligkeitstag, Sonderposten am eingetragenen Datum; nur sichere oder bereits erhaltene Einnahmen.</x:v>
      </x:c>
      <x:c r="B21" s="37"/>
      <x:c r="C21" s="37"/>
      <x:c r="D21" s="37"/>
      <x:c r="E21" s="37"/>
      <x:c r="F21" s="37"/>
      <x:c r="G21" s="37"/>
      <x:c r="H21" s="37"/>
      <x:c r="I21" s="37"/>
      <x:c r="J21" s="37"/>
      <x:c r="K21" s="37"/>
      <x:c r="L21" s="37"/>
    </x:row>
    <x:row r="22" ht="21" customHeight="1"/>
    <x:row r="23" ht="32" customHeight="1">
      <x:c r="A23" s="37" t="str">
        <x:v>Variable Ausgaben: Erfasste Buchungen plus restlicher geschätzter Monatsbedarf. Die Schätzung ist kein echter Kontostand.</x:v>
      </x:c>
      <x:c r="B23" s="37"/>
      <x:c r="C23" s="37"/>
      <x:c r="D23" s="37"/>
      <x:c r="E23" s="37"/>
      <x:c r="F23" s="37"/>
      <x:c r="G23" s="37"/>
      <x:c r="H23" s="37"/>
      <x:c r="I23" s="37"/>
      <x:c r="J23" s="37"/>
      <x:c r="K23" s="37"/>
      <x:c r="L23" s="37"/>
    </x:row>
    <x:row r="24" ht="21" customHeight="1"/>
    <x:row r="25" ht="32" customHeight="1">
      <x:c r="A25" s="37" t="str">
        <x:v>Beim Monatswechsel: Posten, Sonderzahlungen und bereits eingetragene Buchungen kontrollieren. Statusfelder bei Fixposten neu pflegen.</x:v>
      </x:c>
      <x:c r="B25" s="37"/>
      <x:c r="C25" s="37"/>
      <x:c r="D25" s="37"/>
      <x:c r="E25" s="37"/>
      <x:c r="F25" s="37"/>
      <x:c r="G25" s="37"/>
      <x:c r="H25" s="37"/>
      <x:c r="I25" s="37"/>
      <x:c r="J25" s="37"/>
      <x:c r="K25" s="37"/>
      <x:c r="L25" s="37"/>
    </x:row>
    <x:row r="26" ht="21" customHeight="1"/>
    <x:row r="27" ht="21" customHeight="1"/>
    <x:row r="28" ht="21" customHeight="1"/>
    <x:row r="29" ht="21" customHeight="1"/>
    <x:row r="30" ht="21" customHeight="1"/>
    <x:row r="31" ht="21" customHeight="1"/>
    <x:row r="32" ht="21" customHeight="1"/>
    <x:row r="33" ht="21" customHeight="1"/>
    <x:row r="34" ht="21" customHeight="1"/>
    <x:row r="35" ht="21" customHeight="1"/>
    <x:row r="36" ht="21" customHeight="1"/>
    <x:row r="37" ht="21" customHeight="1"/>
    <x:row r="38" ht="21" customHeight="1"/>
    <x:row r="39" ht="21" customHeight="1"/>
    <x:row r="40" ht="21" customHeight="1"/>
    <x:row r="41" ht="21" customHeight="1"/>
    <x:row r="42" ht="21" customHeight="1"/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21" customHeight="1"/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</x:sheetData>
  <x:mergeCells>
    <x:mergeCell ref="A1:L2"/>
    <x:mergeCell ref="A3:L3"/>
    <x:mergeCell ref="A5:L5"/>
    <x:mergeCell ref="C7:L7"/>
    <x:mergeCell ref="C9:L9"/>
    <x:mergeCell ref="C11:L11"/>
    <x:mergeCell ref="C13:L13"/>
    <x:mergeCell ref="A17:L17"/>
    <x:mergeCell ref="A19:L19"/>
    <x:mergeCell ref="A21:L21"/>
    <x:mergeCell ref="A23:L23"/>
    <x:mergeCell ref="A25:L25"/>
  </x:mergeCells>
  <x:conditionalFormatting sqref="B9:B9">
    <x:cfRule type="expression" dxfId="0" priority="1">
      <x:formula>B9=""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3" hidden="0" customWidth="1"/>
    <x:col min="3" max="3" width="32" hidden="0" customWidth="1"/>
    <x:col min="4" max="4" width="18" hidden="0" customWidth="1"/>
    <x:col min="5" max="5" width="20" hidden="0" customWidth="1"/>
    <x:col min="6" max="6" width="19" hidden="0" customWidth="1"/>
    <x:col min="7" max="7" width="18" hidden="0" customWidth="1"/>
    <x:col min="8" max="8" width="12" hidden="0" customWidth="1"/>
    <x:col min="9" max="9" width="18" hidden="0" customWidth="1"/>
    <x:col min="10" max="10" width="19" hidden="0" customWidth="1"/>
    <x:col min="11" max="11" width="19" hidden="0" customWidth="1"/>
    <x:col min="12" max="12" width="16" hidden="0" customWidth="1"/>
    <x:col min="13" max="13" width="17" hidden="0" customWidth="1"/>
    <x:col min="14" max="14" width="13" hidden="0" customWidth="1"/>
    <x:col min="15" max="15" width="18" hidden="0" customWidth="1"/>
  </x:cols>
  <x:sheetData>
    <x:row r="1" ht="27" customHeight="1">
      <x:c r="A1" s="4" t="str">
        <x:v>NURGELD.DE  /  FESTE POSTEN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</x:row>
    <x:row r="3" ht="28" customHeight="1">
      <x:c r="A3" s="10" t="str">
        <x:v>REGELMÄSSIGE EINNAHMEN &amp; AUSGABEN  ·  90 Positionen  ·  Fixbetrag je Termin ≠ monatliches Budget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</x:row>
    <x:row r="4" ht="21" customHeight="1"/>
    <x:row r="5" ht="39" customHeight="1">
      <x:c r="A5" s="37" t="str">
        <x:v>Eine Jahresrechnung hier erfassen → Monatsbudget = 1/12; im Kassenblick erscheint sie nur im tatsächlichen Fälligkeitsmonat. Unsichere Einnahmen bleiben aus der Liquiditätsprognose heraus.</x:v>
      </x:c>
      <x:c r="B5" s="37"/>
      <x:c r="C5" s="37"/>
      <x:c r="D5" s="37"/>
      <x:c r="E5" s="37"/>
      <x:c r="F5" s="37"/>
      <x:c r="G5" s="37"/>
      <x:c r="H5" s="37"/>
      <x:c r="I5" s="37"/>
      <x:c r="J5" s="37"/>
      <x:c r="K5" s="37"/>
      <x:c r="L5" s="37"/>
      <x:c r="M5" s="37"/>
      <x:c r="N5" s="37"/>
      <x:c r="O5" s="37"/>
    </x:row>
    <x:row r="6" ht="21" customHeight="1"/>
    <x:row r="7" ht="21" customHeight="1"/>
    <x:row r="8" ht="33" customHeight="1">
      <x:c r="A8" s="60" t="str">
        <x:v>Typ</x:v>
      </x:c>
      <x:c r="B8" s="60" t="str">
        <x:v>Bereich</x:v>
      </x:c>
      <x:c r="C8" s="60" t="str">
        <x:v>Posten / Vertrag</x:v>
      </x:c>
      <x:c r="D8" s="60" t="str">
        <x:v>Betrag je Termin (€)</x:v>
      </x:c>
      <x:c r="E8" s="60" t="str">
        <x:v>Rhythmus</x:v>
      </x:c>
      <x:c r="F8" s="60" t="str">
        <x:v>Erste Fälligkeit</x:v>
      </x:c>
      <x:c r="G8" s="60" t="str">
        <x:v>Einnahme sicher?</x:v>
      </x:c>
      <x:c r="H8" s="60" t="str">
        <x:v>Aktiv?</x:v>
      </x:c>
      <x:c r="I8" s="60" t="str">
        <x:v>Monatswert (€)</x:v>
      </x:c>
      <x:c r="J8" s="60" t="str">
        <x:v>Termin im Monat</x:v>
      </x:c>
      <x:c r="K8" s="60" t="str">
        <x:v>Cash-Beitrag (€)</x:v>
      </x:c>
      <x:c r="L8" s="60" t="str">
        <x:v>Priorität (selbst)</x:v>
      </x:c>
      <x:c r="M8" s="60" t="str">
        <x:v>Stand im Monat</x:v>
      </x:c>
      <x:c r="N8" s="60" t="str">
        <x:v>Intervall (Mon.)</x:v>
      </x:c>
      <x:c r="O8" s="60" t="str">
        <x:v>Datenqualität</x:v>
      </x:c>
    </x:row>
    <x:row r="9" ht="21" customHeight="1">
      <x:c r="A9" s="44"/>
      <x:c r="B9" s="44"/>
      <x:c r="C9" s="44"/>
      <x:c r="D9" s="50"/>
      <x:c r="E9" s="44"/>
      <x:c r="F9" s="54"/>
      <x:c r="G9" s="44"/>
      <x:c r="H9" s="44"/>
      <x:c r="I9" s="64" t="n">
        <x:f>IF(OR(C9="",H9&lt;&gt;"Ja",NOT(ISNUMBER(F9)),F9&gt;EOMONTH(STEUERUNG!$B$7,0),N9=0,NOT(ISNUMBER(D9))),0,D9/N9)</x:f>
        <x:v>0</x:v>
      </x:c>
      <x:c r="J9" s="66" t="str">
        <x:f>IF(OR(C9="",H9&lt;&gt;"Ja",NOT(ISNUMBER(F9)),F9&gt;EOMONTH(STEUERUNG!$B$7,0),N9=0),"",IF(AND(((YEAR(STEUERUNG!$B$7)-YEAR(F9))*12+MONTH(STEUERUNG!$B$7)-MONTH(F9))&gt;=0,MOD(((YEAR(STEUERUNG!$B$7)-YEAR(F9))*12+MONTH(STEUERUNG!$B$7)-MONTH(F9)),N9)=0),EDATE(F9,((YEAR(STEUERUNG!$B$7)-YEAR(F9))*12+MONTH(STEUERUNG!$B$7)-MONTH(F9))),""))</x:f>
      </x:c>
      <x:c r="K9" s="64" t="n">
        <x:f>IF(OR(J9="",NOT(ISNUMBER(D9))),0,IF(A9="Einnahme",IF(OR(G9="Sicher",M9="Erledigt"),D9,0),IF(A9="Ausgabe",-D9,0)))</x:f>
        <x:v>0</x:v>
      </x:c>
      <x:c r="L9" s="44"/>
      <x:c r="M9" s="44"/>
      <x:c r="N9" s="29" t="str">
        <x:f>IF(C9="","",IF(E9="Monatlich",1,IF(E9="Vierteljährlich",3,IF(E9="Halbjährlich",6,IF(E9="Jährlich",12,0)))))</x:f>
      </x:c>
      <x:c r="O9" s="29" t="str">
        <x:f>IF(COUNTA(A9:H9)=0,"",IF(OR(A9="",C9="",NOT(ISNUMBER(D9)),D9&lt;=0,E9="",NOT(ISNUMBER(F9)),H9="",AND(A9="Einnahme",G9="")),"PRÜFEN","OK"))</x:f>
      </x:c>
    </x:row>
    <x:row r="10" ht="21" customHeight="1">
      <x:c r="A10" s="44"/>
      <x:c r="B10" s="44"/>
      <x:c r="C10" s="44"/>
      <x:c r="D10" s="50"/>
      <x:c r="E10" s="44"/>
      <x:c r="F10" s="54"/>
      <x:c r="G10" s="44"/>
      <x:c r="H10" s="44"/>
      <x:c r="I10" s="64" t="n">
        <x:f>IF(OR(C10="",H10&lt;&gt;"Ja",NOT(ISNUMBER(F10)),F10&gt;EOMONTH(STEUERUNG!$B$7,0),N10=0,NOT(ISNUMBER(D10))),0,D10/N10)</x:f>
        <x:v>0</x:v>
      </x:c>
      <x:c r="J10" s="66" t="str">
        <x:f>IF(OR(C10="",H10&lt;&gt;"Ja",NOT(ISNUMBER(F10)),F10&gt;EOMONTH(STEUERUNG!$B$7,0),N10=0),"",IF(AND(((YEAR(STEUERUNG!$B$7)-YEAR(F10))*12+MONTH(STEUERUNG!$B$7)-MONTH(F10))&gt;=0,MOD(((YEAR(STEUERUNG!$B$7)-YEAR(F10))*12+MONTH(STEUERUNG!$B$7)-MONTH(F10)),N10)=0),EDATE(F10,((YEAR(STEUERUNG!$B$7)-YEAR(F10))*12+MONTH(STEUERUNG!$B$7)-MONTH(F10))),""))</x:f>
      </x:c>
      <x:c r="K10" s="64" t="n">
        <x:f>IF(OR(J10="",NOT(ISNUMBER(D10))),0,IF(A10="Einnahme",IF(OR(G10="Sicher",M10="Erledigt"),D10,0),IF(A10="Ausgabe",-D10,0)))</x:f>
        <x:v>0</x:v>
      </x:c>
      <x:c r="L10" s="44"/>
      <x:c r="M10" s="44"/>
      <x:c r="N10" s="29" t="str">
        <x:f>IF(C10="","",IF(E10="Monatlich",1,IF(E10="Vierteljährlich",3,IF(E10="Halbjährlich",6,IF(E10="Jährlich",12,0)))))</x:f>
      </x:c>
      <x:c r="O10" s="29" t="str">
        <x:f>IF(COUNTA(A10:H10)=0,"",IF(OR(A10="",C10="",NOT(ISNUMBER(D10)),D10&lt;=0,E10="",NOT(ISNUMBER(F10)),H10="",AND(A10="Einnahme",G10="")),"PRÜFEN","OK"))</x:f>
      </x:c>
    </x:row>
    <x:row r="11" ht="21" customHeight="1">
      <x:c r="A11" s="44"/>
      <x:c r="B11" s="44"/>
      <x:c r="C11" s="44"/>
      <x:c r="D11" s="50"/>
      <x:c r="E11" s="44"/>
      <x:c r="F11" s="54"/>
      <x:c r="G11" s="44"/>
      <x:c r="H11" s="44"/>
      <x:c r="I11" s="64" t="n">
        <x:f>IF(OR(C11="",H11&lt;&gt;"Ja",NOT(ISNUMBER(F11)),F11&gt;EOMONTH(STEUERUNG!$B$7,0),N11=0,NOT(ISNUMBER(D11))),0,D11/N11)</x:f>
        <x:v>0</x:v>
      </x:c>
      <x:c r="J11" s="66" t="str">
        <x:f>IF(OR(C11="",H11&lt;&gt;"Ja",NOT(ISNUMBER(F11)),F11&gt;EOMONTH(STEUERUNG!$B$7,0),N11=0),"",IF(AND(((YEAR(STEUERUNG!$B$7)-YEAR(F11))*12+MONTH(STEUERUNG!$B$7)-MONTH(F11))&gt;=0,MOD(((YEAR(STEUERUNG!$B$7)-YEAR(F11))*12+MONTH(STEUERUNG!$B$7)-MONTH(F11)),N11)=0),EDATE(F11,((YEAR(STEUERUNG!$B$7)-YEAR(F11))*12+MONTH(STEUERUNG!$B$7)-MONTH(F11))),""))</x:f>
      </x:c>
      <x:c r="K11" s="64" t="n">
        <x:f>IF(OR(J11="",NOT(ISNUMBER(D11))),0,IF(A11="Einnahme",IF(OR(G11="Sicher",M11="Erledigt"),D11,0),IF(A11="Ausgabe",-D11,0)))</x:f>
        <x:v>0</x:v>
      </x:c>
      <x:c r="L11" s="44"/>
      <x:c r="M11" s="44"/>
      <x:c r="N11" s="29" t="str">
        <x:f>IF(C11="","",IF(E11="Monatlich",1,IF(E11="Vierteljährlich",3,IF(E11="Halbjährlich",6,IF(E11="Jährlich",12,0)))))</x:f>
      </x:c>
      <x:c r="O11" s="29" t="str">
        <x:f>IF(COUNTA(A11:H11)=0,"",IF(OR(A11="",C11="",NOT(ISNUMBER(D11)),D11&lt;=0,E11="",NOT(ISNUMBER(F11)),H11="",AND(A11="Einnahme",G11="")),"PRÜFEN","OK"))</x:f>
      </x:c>
    </x:row>
    <x:row r="12" ht="21" customHeight="1">
      <x:c r="A12" s="44"/>
      <x:c r="B12" s="44"/>
      <x:c r="C12" s="44"/>
      <x:c r="D12" s="50"/>
      <x:c r="E12" s="44"/>
      <x:c r="F12" s="54"/>
      <x:c r="G12" s="44"/>
      <x:c r="H12" s="44"/>
      <x:c r="I12" s="64" t="n">
        <x:f>IF(OR(C12="",H12&lt;&gt;"Ja",NOT(ISNUMBER(F12)),F12&gt;EOMONTH(STEUERUNG!$B$7,0),N12=0,NOT(ISNUMBER(D12))),0,D12/N12)</x:f>
        <x:v>0</x:v>
      </x:c>
      <x:c r="J12" s="66" t="str">
        <x:f>IF(OR(C12="",H12&lt;&gt;"Ja",NOT(ISNUMBER(F12)),F12&gt;EOMONTH(STEUERUNG!$B$7,0),N12=0),"",IF(AND(((YEAR(STEUERUNG!$B$7)-YEAR(F12))*12+MONTH(STEUERUNG!$B$7)-MONTH(F12))&gt;=0,MOD(((YEAR(STEUERUNG!$B$7)-YEAR(F12))*12+MONTH(STEUERUNG!$B$7)-MONTH(F12)),N12)=0),EDATE(F12,((YEAR(STEUERUNG!$B$7)-YEAR(F12))*12+MONTH(STEUERUNG!$B$7)-MONTH(F12))),""))</x:f>
      </x:c>
      <x:c r="K12" s="64" t="n">
        <x:f>IF(OR(J12="",NOT(ISNUMBER(D12))),0,IF(A12="Einnahme",IF(OR(G12="Sicher",M12="Erledigt"),D12,0),IF(A12="Ausgabe",-D12,0)))</x:f>
        <x:v>0</x:v>
      </x:c>
      <x:c r="L12" s="44"/>
      <x:c r="M12" s="44"/>
      <x:c r="N12" s="29" t="str">
        <x:f>IF(C12="","",IF(E12="Monatlich",1,IF(E12="Vierteljährlich",3,IF(E12="Halbjährlich",6,IF(E12="Jährlich",12,0)))))</x:f>
      </x:c>
      <x:c r="O12" s="29" t="str">
        <x:f>IF(COUNTA(A12:H12)=0,"",IF(OR(A12="",C12="",NOT(ISNUMBER(D12)),D12&lt;=0,E12="",NOT(ISNUMBER(F12)),H12="",AND(A12="Einnahme",G12="")),"PRÜFEN","OK"))</x:f>
      </x:c>
    </x:row>
    <x:row r="13" ht="21" customHeight="1">
      <x:c r="A13" s="44"/>
      <x:c r="B13" s="44"/>
      <x:c r="C13" s="44"/>
      <x:c r="D13" s="50"/>
      <x:c r="E13" s="44"/>
      <x:c r="F13" s="54"/>
      <x:c r="G13" s="44"/>
      <x:c r="H13" s="44"/>
      <x:c r="I13" s="64" t="n">
        <x:f>IF(OR(C13="",H13&lt;&gt;"Ja",NOT(ISNUMBER(F13)),F13&gt;EOMONTH(STEUERUNG!$B$7,0),N13=0,NOT(ISNUMBER(D13))),0,D13/N13)</x:f>
        <x:v>0</x:v>
      </x:c>
      <x:c r="J13" s="66" t="str">
        <x:f>IF(OR(C13="",H13&lt;&gt;"Ja",NOT(ISNUMBER(F13)),F13&gt;EOMONTH(STEUERUNG!$B$7,0),N13=0),"",IF(AND(((YEAR(STEUERUNG!$B$7)-YEAR(F13))*12+MONTH(STEUERUNG!$B$7)-MONTH(F13))&gt;=0,MOD(((YEAR(STEUERUNG!$B$7)-YEAR(F13))*12+MONTH(STEUERUNG!$B$7)-MONTH(F13)),N13)=0),EDATE(F13,((YEAR(STEUERUNG!$B$7)-YEAR(F13))*12+MONTH(STEUERUNG!$B$7)-MONTH(F13))),""))</x:f>
      </x:c>
      <x:c r="K13" s="64" t="n">
        <x:f>IF(OR(J13="",NOT(ISNUMBER(D13))),0,IF(A13="Einnahme",IF(OR(G13="Sicher",M13="Erledigt"),D13,0),IF(A13="Ausgabe",-D13,0)))</x:f>
        <x:v>0</x:v>
      </x:c>
      <x:c r="L13" s="44"/>
      <x:c r="M13" s="44"/>
      <x:c r="N13" s="29" t="str">
        <x:f>IF(C13="","",IF(E13="Monatlich",1,IF(E13="Vierteljährlich",3,IF(E13="Halbjährlich",6,IF(E13="Jährlich",12,0)))))</x:f>
      </x:c>
      <x:c r="O13" s="29" t="str">
        <x:f>IF(COUNTA(A13:H13)=0,"",IF(OR(A13="",C13="",NOT(ISNUMBER(D13)),D13&lt;=0,E13="",NOT(ISNUMBER(F13)),H13="",AND(A13="Einnahme",G13="")),"PRÜFEN","OK"))</x:f>
      </x:c>
    </x:row>
    <x:row r="14" ht="21" customHeight="1">
      <x:c r="A14" s="44"/>
      <x:c r="B14" s="44"/>
      <x:c r="C14" s="44"/>
      <x:c r="D14" s="50"/>
      <x:c r="E14" s="44"/>
      <x:c r="F14" s="54"/>
      <x:c r="G14" s="44"/>
      <x:c r="H14" s="44"/>
      <x:c r="I14" s="64" t="n">
        <x:f>IF(OR(C14="",H14&lt;&gt;"Ja",NOT(ISNUMBER(F14)),F14&gt;EOMONTH(STEUERUNG!$B$7,0),N14=0,NOT(ISNUMBER(D14))),0,D14/N14)</x:f>
        <x:v>0</x:v>
      </x:c>
      <x:c r="J14" s="66" t="str">
        <x:f>IF(OR(C14="",H14&lt;&gt;"Ja",NOT(ISNUMBER(F14)),F14&gt;EOMONTH(STEUERUNG!$B$7,0),N14=0),"",IF(AND(((YEAR(STEUERUNG!$B$7)-YEAR(F14))*12+MONTH(STEUERUNG!$B$7)-MONTH(F14))&gt;=0,MOD(((YEAR(STEUERUNG!$B$7)-YEAR(F14))*12+MONTH(STEUERUNG!$B$7)-MONTH(F14)),N14)=0),EDATE(F14,((YEAR(STEUERUNG!$B$7)-YEAR(F14))*12+MONTH(STEUERUNG!$B$7)-MONTH(F14))),""))</x:f>
      </x:c>
      <x:c r="K14" s="64" t="n">
        <x:f>IF(OR(J14="",NOT(ISNUMBER(D14))),0,IF(A14="Einnahme",IF(OR(G14="Sicher",M14="Erledigt"),D14,0),IF(A14="Ausgabe",-D14,0)))</x:f>
        <x:v>0</x:v>
      </x:c>
      <x:c r="L14" s="44"/>
      <x:c r="M14" s="44"/>
      <x:c r="N14" s="29" t="str">
        <x:f>IF(C14="","",IF(E14="Monatlich",1,IF(E14="Vierteljährlich",3,IF(E14="Halbjährlich",6,IF(E14="Jährlich",12,0)))))</x:f>
      </x:c>
      <x:c r="O14" s="29" t="str">
        <x:f>IF(COUNTA(A14:H14)=0,"",IF(OR(A14="",C14="",NOT(ISNUMBER(D14)),D14&lt;=0,E14="",NOT(ISNUMBER(F14)),H14="",AND(A14="Einnahme",G14="")),"PRÜFEN","OK"))</x:f>
      </x:c>
    </x:row>
    <x:row r="15" ht="21" customHeight="1">
      <x:c r="A15" s="44"/>
      <x:c r="B15" s="44"/>
      <x:c r="C15" s="44"/>
      <x:c r="D15" s="50"/>
      <x:c r="E15" s="44"/>
      <x:c r="F15" s="54"/>
      <x:c r="G15" s="44"/>
      <x:c r="H15" s="44"/>
      <x:c r="I15" s="64" t="n">
        <x:f>IF(OR(C15="",H15&lt;&gt;"Ja",NOT(ISNUMBER(F15)),F15&gt;EOMONTH(STEUERUNG!$B$7,0),N15=0,NOT(ISNUMBER(D15))),0,D15/N15)</x:f>
        <x:v>0</x:v>
      </x:c>
      <x:c r="J15" s="66" t="str">
        <x:f>IF(OR(C15="",H15&lt;&gt;"Ja",NOT(ISNUMBER(F15)),F15&gt;EOMONTH(STEUERUNG!$B$7,0),N15=0),"",IF(AND(((YEAR(STEUERUNG!$B$7)-YEAR(F15))*12+MONTH(STEUERUNG!$B$7)-MONTH(F15))&gt;=0,MOD(((YEAR(STEUERUNG!$B$7)-YEAR(F15))*12+MONTH(STEUERUNG!$B$7)-MONTH(F15)),N15)=0),EDATE(F15,((YEAR(STEUERUNG!$B$7)-YEAR(F15))*12+MONTH(STEUERUNG!$B$7)-MONTH(F15))),""))</x:f>
      </x:c>
      <x:c r="K15" s="64" t="n">
        <x:f>IF(OR(J15="",NOT(ISNUMBER(D15))),0,IF(A15="Einnahme",IF(OR(G15="Sicher",M15="Erledigt"),D15,0),IF(A15="Ausgabe",-D15,0)))</x:f>
        <x:v>0</x:v>
      </x:c>
      <x:c r="L15" s="44"/>
      <x:c r="M15" s="44"/>
      <x:c r="N15" s="29" t="str">
        <x:f>IF(C15="","",IF(E15="Monatlich",1,IF(E15="Vierteljährlich",3,IF(E15="Halbjährlich",6,IF(E15="Jährlich",12,0)))))</x:f>
      </x:c>
      <x:c r="O15" s="29" t="str">
        <x:f>IF(COUNTA(A15:H15)=0,"",IF(OR(A15="",C15="",NOT(ISNUMBER(D15)),D15&lt;=0,E15="",NOT(ISNUMBER(F15)),H15="",AND(A15="Einnahme",G15="")),"PRÜFEN","OK"))</x:f>
      </x:c>
    </x:row>
    <x:row r="16" ht="21" customHeight="1">
      <x:c r="A16" s="44"/>
      <x:c r="B16" s="44"/>
      <x:c r="C16" s="44"/>
      <x:c r="D16" s="50"/>
      <x:c r="E16" s="44"/>
      <x:c r="F16" s="54"/>
      <x:c r="G16" s="44"/>
      <x:c r="H16" s="44"/>
      <x:c r="I16" s="64" t="n">
        <x:f>IF(OR(C16="",H16&lt;&gt;"Ja",NOT(ISNUMBER(F16)),F16&gt;EOMONTH(STEUERUNG!$B$7,0),N16=0,NOT(ISNUMBER(D16))),0,D16/N16)</x:f>
        <x:v>0</x:v>
      </x:c>
      <x:c r="J16" s="66" t="str">
        <x:f>IF(OR(C16="",H16&lt;&gt;"Ja",NOT(ISNUMBER(F16)),F16&gt;EOMONTH(STEUERUNG!$B$7,0),N16=0),"",IF(AND(((YEAR(STEUERUNG!$B$7)-YEAR(F16))*12+MONTH(STEUERUNG!$B$7)-MONTH(F16))&gt;=0,MOD(((YEAR(STEUERUNG!$B$7)-YEAR(F16))*12+MONTH(STEUERUNG!$B$7)-MONTH(F16)),N16)=0),EDATE(F16,((YEAR(STEUERUNG!$B$7)-YEAR(F16))*12+MONTH(STEUERUNG!$B$7)-MONTH(F16))),""))</x:f>
      </x:c>
      <x:c r="K16" s="64" t="n">
        <x:f>IF(OR(J16="",NOT(ISNUMBER(D16))),0,IF(A16="Einnahme",IF(OR(G16="Sicher",M16="Erledigt"),D16,0),IF(A16="Ausgabe",-D16,0)))</x:f>
        <x:v>0</x:v>
      </x:c>
      <x:c r="L16" s="44"/>
      <x:c r="M16" s="44"/>
      <x:c r="N16" s="29" t="str">
        <x:f>IF(C16="","",IF(E16="Monatlich",1,IF(E16="Vierteljährlich",3,IF(E16="Halbjährlich",6,IF(E16="Jährlich",12,0)))))</x:f>
      </x:c>
      <x:c r="O16" s="29" t="str">
        <x:f>IF(COUNTA(A16:H16)=0,"",IF(OR(A16="",C16="",NOT(ISNUMBER(D16)),D16&lt;=0,E16="",NOT(ISNUMBER(F16)),H16="",AND(A16="Einnahme",G16="")),"PRÜFEN","OK"))</x:f>
      </x:c>
    </x:row>
    <x:row r="17" ht="21" customHeight="1">
      <x:c r="A17" s="44"/>
      <x:c r="B17" s="44"/>
      <x:c r="C17" s="44"/>
      <x:c r="D17" s="50"/>
      <x:c r="E17" s="44"/>
      <x:c r="F17" s="54"/>
      <x:c r="G17" s="44"/>
      <x:c r="H17" s="44"/>
      <x:c r="I17" s="64" t="n">
        <x:f>IF(OR(C17="",H17&lt;&gt;"Ja",NOT(ISNUMBER(F17)),F17&gt;EOMONTH(STEUERUNG!$B$7,0),N17=0,NOT(ISNUMBER(D17))),0,D17/N17)</x:f>
        <x:v>0</x:v>
      </x:c>
      <x:c r="J17" s="66" t="str">
        <x:f>IF(OR(C17="",H17&lt;&gt;"Ja",NOT(ISNUMBER(F17)),F17&gt;EOMONTH(STEUERUNG!$B$7,0),N17=0),"",IF(AND(((YEAR(STEUERUNG!$B$7)-YEAR(F17))*12+MONTH(STEUERUNG!$B$7)-MONTH(F17))&gt;=0,MOD(((YEAR(STEUERUNG!$B$7)-YEAR(F17))*12+MONTH(STEUERUNG!$B$7)-MONTH(F17)),N17)=0),EDATE(F17,((YEAR(STEUERUNG!$B$7)-YEAR(F17))*12+MONTH(STEUERUNG!$B$7)-MONTH(F17))),""))</x:f>
      </x:c>
      <x:c r="K17" s="64" t="n">
        <x:f>IF(OR(J17="",NOT(ISNUMBER(D17))),0,IF(A17="Einnahme",IF(OR(G17="Sicher",M17="Erledigt"),D17,0),IF(A17="Ausgabe",-D17,0)))</x:f>
        <x:v>0</x:v>
      </x:c>
      <x:c r="L17" s="44"/>
      <x:c r="M17" s="44"/>
      <x:c r="N17" s="29" t="str">
        <x:f>IF(C17="","",IF(E17="Monatlich",1,IF(E17="Vierteljährlich",3,IF(E17="Halbjährlich",6,IF(E17="Jährlich",12,0)))))</x:f>
      </x:c>
      <x:c r="O17" s="29" t="str">
        <x:f>IF(COUNTA(A17:H17)=0,"",IF(OR(A17="",C17="",NOT(ISNUMBER(D17)),D17&lt;=0,E17="",NOT(ISNUMBER(F17)),H17="",AND(A17="Einnahme",G17="")),"PRÜFEN","OK"))</x:f>
      </x:c>
    </x:row>
    <x:row r="18" ht="21" customHeight="1">
      <x:c r="A18" s="44"/>
      <x:c r="B18" s="44"/>
      <x:c r="C18" s="44"/>
      <x:c r="D18" s="50"/>
      <x:c r="E18" s="44"/>
      <x:c r="F18" s="54"/>
      <x:c r="G18" s="44"/>
      <x:c r="H18" s="44"/>
      <x:c r="I18" s="64" t="n">
        <x:f>IF(OR(C18="",H18&lt;&gt;"Ja",NOT(ISNUMBER(F18)),F18&gt;EOMONTH(STEUERUNG!$B$7,0),N18=0,NOT(ISNUMBER(D18))),0,D18/N18)</x:f>
        <x:v>0</x:v>
      </x:c>
      <x:c r="J18" s="66" t="str">
        <x:f>IF(OR(C18="",H18&lt;&gt;"Ja",NOT(ISNUMBER(F18)),F18&gt;EOMONTH(STEUERUNG!$B$7,0),N18=0),"",IF(AND(((YEAR(STEUERUNG!$B$7)-YEAR(F18))*12+MONTH(STEUERUNG!$B$7)-MONTH(F18))&gt;=0,MOD(((YEAR(STEUERUNG!$B$7)-YEAR(F18))*12+MONTH(STEUERUNG!$B$7)-MONTH(F18)),N18)=0),EDATE(F18,((YEAR(STEUERUNG!$B$7)-YEAR(F18))*12+MONTH(STEUERUNG!$B$7)-MONTH(F18))),""))</x:f>
      </x:c>
      <x:c r="K18" s="64" t="n">
        <x:f>IF(OR(J18="",NOT(ISNUMBER(D18))),0,IF(A18="Einnahme",IF(OR(G18="Sicher",M18="Erledigt"),D18,0),IF(A18="Ausgabe",-D18,0)))</x:f>
        <x:v>0</x:v>
      </x:c>
      <x:c r="L18" s="44"/>
      <x:c r="M18" s="44"/>
      <x:c r="N18" s="29" t="str">
        <x:f>IF(C18="","",IF(E18="Monatlich",1,IF(E18="Vierteljährlich",3,IF(E18="Halbjährlich",6,IF(E18="Jährlich",12,0)))))</x:f>
      </x:c>
      <x:c r="O18" s="29" t="str">
        <x:f>IF(COUNTA(A18:H18)=0,"",IF(OR(A18="",C18="",NOT(ISNUMBER(D18)),D18&lt;=0,E18="",NOT(ISNUMBER(F18)),H18="",AND(A18="Einnahme",G18="")),"PRÜFEN","OK"))</x:f>
      </x:c>
    </x:row>
    <x:row r="19" ht="21" customHeight="1">
      <x:c r="A19" s="44"/>
      <x:c r="B19" s="44"/>
      <x:c r="C19" s="44"/>
      <x:c r="D19" s="50"/>
      <x:c r="E19" s="44"/>
      <x:c r="F19" s="54"/>
      <x:c r="G19" s="44"/>
      <x:c r="H19" s="44"/>
      <x:c r="I19" s="64" t="n">
        <x:f>IF(OR(C19="",H19&lt;&gt;"Ja",NOT(ISNUMBER(F19)),F19&gt;EOMONTH(STEUERUNG!$B$7,0),N19=0,NOT(ISNUMBER(D19))),0,D19/N19)</x:f>
        <x:v>0</x:v>
      </x:c>
      <x:c r="J19" s="66" t="str">
        <x:f>IF(OR(C19="",H19&lt;&gt;"Ja",NOT(ISNUMBER(F19)),F19&gt;EOMONTH(STEUERUNG!$B$7,0),N19=0),"",IF(AND(((YEAR(STEUERUNG!$B$7)-YEAR(F19))*12+MONTH(STEUERUNG!$B$7)-MONTH(F19))&gt;=0,MOD(((YEAR(STEUERUNG!$B$7)-YEAR(F19))*12+MONTH(STEUERUNG!$B$7)-MONTH(F19)),N19)=0),EDATE(F19,((YEAR(STEUERUNG!$B$7)-YEAR(F19))*12+MONTH(STEUERUNG!$B$7)-MONTH(F19))),""))</x:f>
      </x:c>
      <x:c r="K19" s="64" t="n">
        <x:f>IF(OR(J19="",NOT(ISNUMBER(D19))),0,IF(A19="Einnahme",IF(OR(G19="Sicher",M19="Erledigt"),D19,0),IF(A19="Ausgabe",-D19,0)))</x:f>
        <x:v>0</x:v>
      </x:c>
      <x:c r="L19" s="44"/>
      <x:c r="M19" s="44"/>
      <x:c r="N19" s="29" t="str">
        <x:f>IF(C19="","",IF(E19="Monatlich",1,IF(E19="Vierteljährlich",3,IF(E19="Halbjährlich",6,IF(E19="Jährlich",12,0)))))</x:f>
      </x:c>
      <x:c r="O19" s="29" t="str">
        <x:f>IF(COUNTA(A19:H19)=0,"",IF(OR(A19="",C19="",NOT(ISNUMBER(D19)),D19&lt;=0,E19="",NOT(ISNUMBER(F19)),H19="",AND(A19="Einnahme",G19="")),"PRÜFEN","OK"))</x:f>
      </x:c>
    </x:row>
    <x:row r="20" ht="21" customHeight="1">
      <x:c r="A20" s="44"/>
      <x:c r="B20" s="44"/>
      <x:c r="C20" s="44"/>
      <x:c r="D20" s="50"/>
      <x:c r="E20" s="44"/>
      <x:c r="F20" s="54"/>
      <x:c r="G20" s="44"/>
      <x:c r="H20" s="44"/>
      <x:c r="I20" s="64" t="n">
        <x:f>IF(OR(C20="",H20&lt;&gt;"Ja",NOT(ISNUMBER(F20)),F20&gt;EOMONTH(STEUERUNG!$B$7,0),N20=0,NOT(ISNUMBER(D20))),0,D20/N20)</x:f>
        <x:v>0</x:v>
      </x:c>
      <x:c r="J20" s="66" t="str">
        <x:f>IF(OR(C20="",H20&lt;&gt;"Ja",NOT(ISNUMBER(F20)),F20&gt;EOMONTH(STEUERUNG!$B$7,0),N20=0),"",IF(AND(((YEAR(STEUERUNG!$B$7)-YEAR(F20))*12+MONTH(STEUERUNG!$B$7)-MONTH(F20))&gt;=0,MOD(((YEAR(STEUERUNG!$B$7)-YEAR(F20))*12+MONTH(STEUERUNG!$B$7)-MONTH(F20)),N20)=0),EDATE(F20,((YEAR(STEUERUNG!$B$7)-YEAR(F20))*12+MONTH(STEUERUNG!$B$7)-MONTH(F20))),""))</x:f>
      </x:c>
      <x:c r="K20" s="64" t="n">
        <x:f>IF(OR(J20="",NOT(ISNUMBER(D20))),0,IF(A20="Einnahme",IF(OR(G20="Sicher",M20="Erledigt"),D20,0),IF(A20="Ausgabe",-D20,0)))</x:f>
        <x:v>0</x:v>
      </x:c>
      <x:c r="L20" s="44"/>
      <x:c r="M20" s="44"/>
      <x:c r="N20" s="29" t="str">
        <x:f>IF(C20="","",IF(E20="Monatlich",1,IF(E20="Vierteljährlich",3,IF(E20="Halbjährlich",6,IF(E20="Jährlich",12,0)))))</x:f>
      </x:c>
      <x:c r="O20" s="29" t="str">
        <x:f>IF(COUNTA(A20:H20)=0,"",IF(OR(A20="",C20="",NOT(ISNUMBER(D20)),D20&lt;=0,E20="",NOT(ISNUMBER(F20)),H20="",AND(A20="Einnahme",G20="")),"PRÜFEN","OK"))</x:f>
      </x:c>
    </x:row>
    <x:row r="21" ht="21" customHeight="1">
      <x:c r="A21" s="44"/>
      <x:c r="B21" s="44"/>
      <x:c r="C21" s="44"/>
      <x:c r="D21" s="50"/>
      <x:c r="E21" s="44"/>
      <x:c r="F21" s="54"/>
      <x:c r="G21" s="44"/>
      <x:c r="H21" s="44"/>
      <x:c r="I21" s="64" t="n">
        <x:f>IF(OR(C21="",H21&lt;&gt;"Ja",NOT(ISNUMBER(F21)),F21&gt;EOMONTH(STEUERUNG!$B$7,0),N21=0,NOT(ISNUMBER(D21))),0,D21/N21)</x:f>
        <x:v>0</x:v>
      </x:c>
      <x:c r="J21" s="66" t="str">
        <x:f>IF(OR(C21="",H21&lt;&gt;"Ja",NOT(ISNUMBER(F21)),F21&gt;EOMONTH(STEUERUNG!$B$7,0),N21=0),"",IF(AND(((YEAR(STEUERUNG!$B$7)-YEAR(F21))*12+MONTH(STEUERUNG!$B$7)-MONTH(F21))&gt;=0,MOD(((YEAR(STEUERUNG!$B$7)-YEAR(F21))*12+MONTH(STEUERUNG!$B$7)-MONTH(F21)),N21)=0),EDATE(F21,((YEAR(STEUERUNG!$B$7)-YEAR(F21))*12+MONTH(STEUERUNG!$B$7)-MONTH(F21))),""))</x:f>
      </x:c>
      <x:c r="K21" s="64" t="n">
        <x:f>IF(OR(J21="",NOT(ISNUMBER(D21))),0,IF(A21="Einnahme",IF(OR(G21="Sicher",M21="Erledigt"),D21,0),IF(A21="Ausgabe",-D21,0)))</x:f>
        <x:v>0</x:v>
      </x:c>
      <x:c r="L21" s="44"/>
      <x:c r="M21" s="44"/>
      <x:c r="N21" s="29" t="str">
        <x:f>IF(C21="","",IF(E21="Monatlich",1,IF(E21="Vierteljährlich",3,IF(E21="Halbjährlich",6,IF(E21="Jährlich",12,0)))))</x:f>
      </x:c>
      <x:c r="O21" s="29" t="str">
        <x:f>IF(COUNTA(A21:H21)=0,"",IF(OR(A21="",C21="",NOT(ISNUMBER(D21)),D21&lt;=0,E21="",NOT(ISNUMBER(F21)),H21="",AND(A21="Einnahme",G21="")),"PRÜFEN","OK"))</x:f>
      </x:c>
    </x:row>
    <x:row r="22" ht="21" customHeight="1">
      <x:c r="A22" s="44"/>
      <x:c r="B22" s="44"/>
      <x:c r="C22" s="44"/>
      <x:c r="D22" s="50"/>
      <x:c r="E22" s="44"/>
      <x:c r="F22" s="54"/>
      <x:c r="G22" s="44"/>
      <x:c r="H22" s="44"/>
      <x:c r="I22" s="64" t="n">
        <x:f>IF(OR(C22="",H22&lt;&gt;"Ja",NOT(ISNUMBER(F22)),F22&gt;EOMONTH(STEUERUNG!$B$7,0),N22=0,NOT(ISNUMBER(D22))),0,D22/N22)</x:f>
        <x:v>0</x:v>
      </x:c>
      <x:c r="J22" s="66" t="str">
        <x:f>IF(OR(C22="",H22&lt;&gt;"Ja",NOT(ISNUMBER(F22)),F22&gt;EOMONTH(STEUERUNG!$B$7,0),N22=0),"",IF(AND(((YEAR(STEUERUNG!$B$7)-YEAR(F22))*12+MONTH(STEUERUNG!$B$7)-MONTH(F22))&gt;=0,MOD(((YEAR(STEUERUNG!$B$7)-YEAR(F22))*12+MONTH(STEUERUNG!$B$7)-MONTH(F22)),N22)=0),EDATE(F22,((YEAR(STEUERUNG!$B$7)-YEAR(F22))*12+MONTH(STEUERUNG!$B$7)-MONTH(F22))),""))</x:f>
      </x:c>
      <x:c r="K22" s="64" t="n">
        <x:f>IF(OR(J22="",NOT(ISNUMBER(D22))),0,IF(A22="Einnahme",IF(OR(G22="Sicher",M22="Erledigt"),D22,0),IF(A22="Ausgabe",-D22,0)))</x:f>
        <x:v>0</x:v>
      </x:c>
      <x:c r="L22" s="44"/>
      <x:c r="M22" s="44"/>
      <x:c r="N22" s="29" t="str">
        <x:f>IF(C22="","",IF(E22="Monatlich",1,IF(E22="Vierteljährlich",3,IF(E22="Halbjährlich",6,IF(E22="Jährlich",12,0)))))</x:f>
      </x:c>
      <x:c r="O22" s="29" t="str">
        <x:f>IF(COUNTA(A22:H22)=0,"",IF(OR(A22="",C22="",NOT(ISNUMBER(D22)),D22&lt;=0,E22="",NOT(ISNUMBER(F22)),H22="",AND(A22="Einnahme",G22="")),"PRÜFEN","OK"))</x:f>
      </x:c>
    </x:row>
    <x:row r="23" ht="21" customHeight="1">
      <x:c r="A23" s="44"/>
      <x:c r="B23" s="44"/>
      <x:c r="C23" s="44"/>
      <x:c r="D23" s="50"/>
      <x:c r="E23" s="44"/>
      <x:c r="F23" s="54"/>
      <x:c r="G23" s="44"/>
      <x:c r="H23" s="44"/>
      <x:c r="I23" s="64" t="n">
        <x:f>IF(OR(C23="",H23&lt;&gt;"Ja",NOT(ISNUMBER(F23)),F23&gt;EOMONTH(STEUERUNG!$B$7,0),N23=0,NOT(ISNUMBER(D23))),0,D23/N23)</x:f>
        <x:v>0</x:v>
      </x:c>
      <x:c r="J23" s="66" t="str">
        <x:f>IF(OR(C23="",H23&lt;&gt;"Ja",NOT(ISNUMBER(F23)),F23&gt;EOMONTH(STEUERUNG!$B$7,0),N23=0),"",IF(AND(((YEAR(STEUERUNG!$B$7)-YEAR(F23))*12+MONTH(STEUERUNG!$B$7)-MONTH(F23))&gt;=0,MOD(((YEAR(STEUERUNG!$B$7)-YEAR(F23))*12+MONTH(STEUERUNG!$B$7)-MONTH(F23)),N23)=0),EDATE(F23,((YEAR(STEUERUNG!$B$7)-YEAR(F23))*12+MONTH(STEUERUNG!$B$7)-MONTH(F23))),""))</x:f>
      </x:c>
      <x:c r="K23" s="64" t="n">
        <x:f>IF(OR(J23="",NOT(ISNUMBER(D23))),0,IF(A23="Einnahme",IF(OR(G23="Sicher",M23="Erledigt"),D23,0),IF(A23="Ausgabe",-D23,0)))</x:f>
        <x:v>0</x:v>
      </x:c>
      <x:c r="L23" s="44"/>
      <x:c r="M23" s="44"/>
      <x:c r="N23" s="29" t="str">
        <x:f>IF(C23="","",IF(E23="Monatlich",1,IF(E23="Vierteljährlich",3,IF(E23="Halbjährlich",6,IF(E23="Jährlich",12,0)))))</x:f>
      </x:c>
      <x:c r="O23" s="29" t="str">
        <x:f>IF(COUNTA(A23:H23)=0,"",IF(OR(A23="",C23="",NOT(ISNUMBER(D23)),D23&lt;=0,E23="",NOT(ISNUMBER(F23)),H23="",AND(A23="Einnahme",G23="")),"PRÜFEN","OK"))</x:f>
      </x:c>
    </x:row>
    <x:row r="24" ht="21" customHeight="1">
      <x:c r="A24" s="44"/>
      <x:c r="B24" s="44"/>
      <x:c r="C24" s="44"/>
      <x:c r="D24" s="50"/>
      <x:c r="E24" s="44"/>
      <x:c r="F24" s="54"/>
      <x:c r="G24" s="44"/>
      <x:c r="H24" s="44"/>
      <x:c r="I24" s="64" t="n">
        <x:f>IF(OR(C24="",H24&lt;&gt;"Ja",NOT(ISNUMBER(F24)),F24&gt;EOMONTH(STEUERUNG!$B$7,0),N24=0,NOT(ISNUMBER(D24))),0,D24/N24)</x:f>
        <x:v>0</x:v>
      </x:c>
      <x:c r="J24" s="66" t="str">
        <x:f>IF(OR(C24="",H24&lt;&gt;"Ja",NOT(ISNUMBER(F24)),F24&gt;EOMONTH(STEUERUNG!$B$7,0),N24=0),"",IF(AND(((YEAR(STEUERUNG!$B$7)-YEAR(F24))*12+MONTH(STEUERUNG!$B$7)-MONTH(F24))&gt;=0,MOD(((YEAR(STEUERUNG!$B$7)-YEAR(F24))*12+MONTH(STEUERUNG!$B$7)-MONTH(F24)),N24)=0),EDATE(F24,((YEAR(STEUERUNG!$B$7)-YEAR(F24))*12+MONTH(STEUERUNG!$B$7)-MONTH(F24))),""))</x:f>
      </x:c>
      <x:c r="K24" s="64" t="n">
        <x:f>IF(OR(J24="",NOT(ISNUMBER(D24))),0,IF(A24="Einnahme",IF(OR(G24="Sicher",M24="Erledigt"),D24,0),IF(A24="Ausgabe",-D24,0)))</x:f>
        <x:v>0</x:v>
      </x:c>
      <x:c r="L24" s="44"/>
      <x:c r="M24" s="44"/>
      <x:c r="N24" s="29" t="str">
        <x:f>IF(C24="","",IF(E24="Monatlich",1,IF(E24="Vierteljährlich",3,IF(E24="Halbjährlich",6,IF(E24="Jährlich",12,0)))))</x:f>
      </x:c>
      <x:c r="O24" s="29" t="str">
        <x:f>IF(COUNTA(A24:H24)=0,"",IF(OR(A24="",C24="",NOT(ISNUMBER(D24)),D24&lt;=0,E24="",NOT(ISNUMBER(F24)),H24="",AND(A24="Einnahme",G24="")),"PRÜFEN","OK"))</x:f>
      </x:c>
    </x:row>
    <x:row r="25" ht="21" customHeight="1">
      <x:c r="A25" s="44"/>
      <x:c r="B25" s="44"/>
      <x:c r="C25" s="44"/>
      <x:c r="D25" s="50"/>
      <x:c r="E25" s="44"/>
      <x:c r="F25" s="54"/>
      <x:c r="G25" s="44"/>
      <x:c r="H25" s="44"/>
      <x:c r="I25" s="64" t="n">
        <x:f>IF(OR(C25="",H25&lt;&gt;"Ja",NOT(ISNUMBER(F25)),F25&gt;EOMONTH(STEUERUNG!$B$7,0),N25=0,NOT(ISNUMBER(D25))),0,D25/N25)</x:f>
        <x:v>0</x:v>
      </x:c>
      <x:c r="J25" s="66" t="str">
        <x:f>IF(OR(C25="",H25&lt;&gt;"Ja",NOT(ISNUMBER(F25)),F25&gt;EOMONTH(STEUERUNG!$B$7,0),N25=0),"",IF(AND(((YEAR(STEUERUNG!$B$7)-YEAR(F25))*12+MONTH(STEUERUNG!$B$7)-MONTH(F25))&gt;=0,MOD(((YEAR(STEUERUNG!$B$7)-YEAR(F25))*12+MONTH(STEUERUNG!$B$7)-MONTH(F25)),N25)=0),EDATE(F25,((YEAR(STEUERUNG!$B$7)-YEAR(F25))*12+MONTH(STEUERUNG!$B$7)-MONTH(F25))),""))</x:f>
      </x:c>
      <x:c r="K25" s="64" t="n">
        <x:f>IF(OR(J25="",NOT(ISNUMBER(D25))),0,IF(A25="Einnahme",IF(OR(G25="Sicher",M25="Erledigt"),D25,0),IF(A25="Ausgabe",-D25,0)))</x:f>
        <x:v>0</x:v>
      </x:c>
      <x:c r="L25" s="44"/>
      <x:c r="M25" s="44"/>
      <x:c r="N25" s="29" t="str">
        <x:f>IF(C25="","",IF(E25="Monatlich",1,IF(E25="Vierteljährlich",3,IF(E25="Halbjährlich",6,IF(E25="Jährlich",12,0)))))</x:f>
      </x:c>
      <x:c r="O25" s="29" t="str">
        <x:f>IF(COUNTA(A25:H25)=0,"",IF(OR(A25="",C25="",NOT(ISNUMBER(D25)),D25&lt;=0,E25="",NOT(ISNUMBER(F25)),H25="",AND(A25="Einnahme",G25="")),"PRÜFEN","OK"))</x:f>
      </x:c>
    </x:row>
    <x:row r="26" ht="21" customHeight="1">
      <x:c r="A26" s="44"/>
      <x:c r="B26" s="44"/>
      <x:c r="C26" s="44"/>
      <x:c r="D26" s="50"/>
      <x:c r="E26" s="44"/>
      <x:c r="F26" s="54"/>
      <x:c r="G26" s="44"/>
      <x:c r="H26" s="44"/>
      <x:c r="I26" s="64" t="n">
        <x:f>IF(OR(C26="",H26&lt;&gt;"Ja",NOT(ISNUMBER(F26)),F26&gt;EOMONTH(STEUERUNG!$B$7,0),N26=0,NOT(ISNUMBER(D26))),0,D26/N26)</x:f>
        <x:v>0</x:v>
      </x:c>
      <x:c r="J26" s="66" t="str">
        <x:f>IF(OR(C26="",H26&lt;&gt;"Ja",NOT(ISNUMBER(F26)),F26&gt;EOMONTH(STEUERUNG!$B$7,0),N26=0),"",IF(AND(((YEAR(STEUERUNG!$B$7)-YEAR(F26))*12+MONTH(STEUERUNG!$B$7)-MONTH(F26))&gt;=0,MOD(((YEAR(STEUERUNG!$B$7)-YEAR(F26))*12+MONTH(STEUERUNG!$B$7)-MONTH(F26)),N26)=0),EDATE(F26,((YEAR(STEUERUNG!$B$7)-YEAR(F26))*12+MONTH(STEUERUNG!$B$7)-MONTH(F26))),""))</x:f>
      </x:c>
      <x:c r="K26" s="64" t="n">
        <x:f>IF(OR(J26="",NOT(ISNUMBER(D26))),0,IF(A26="Einnahme",IF(OR(G26="Sicher",M26="Erledigt"),D26,0),IF(A26="Ausgabe",-D26,0)))</x:f>
        <x:v>0</x:v>
      </x:c>
      <x:c r="L26" s="44"/>
      <x:c r="M26" s="44"/>
      <x:c r="N26" s="29" t="str">
        <x:f>IF(C26="","",IF(E26="Monatlich",1,IF(E26="Vierteljährlich",3,IF(E26="Halbjährlich",6,IF(E26="Jährlich",12,0)))))</x:f>
      </x:c>
      <x:c r="O26" s="29" t="str">
        <x:f>IF(COUNTA(A26:H26)=0,"",IF(OR(A26="",C26="",NOT(ISNUMBER(D26)),D26&lt;=0,E26="",NOT(ISNUMBER(F26)),H26="",AND(A26="Einnahme",G26="")),"PRÜFEN","OK"))</x:f>
      </x:c>
    </x:row>
    <x:row r="27" ht="21" customHeight="1">
      <x:c r="A27" s="44"/>
      <x:c r="B27" s="44"/>
      <x:c r="C27" s="44"/>
      <x:c r="D27" s="50"/>
      <x:c r="E27" s="44"/>
      <x:c r="F27" s="54"/>
      <x:c r="G27" s="44"/>
      <x:c r="H27" s="44"/>
      <x:c r="I27" s="64" t="n">
        <x:f>IF(OR(C27="",H27&lt;&gt;"Ja",NOT(ISNUMBER(F27)),F27&gt;EOMONTH(STEUERUNG!$B$7,0),N27=0,NOT(ISNUMBER(D27))),0,D27/N27)</x:f>
        <x:v>0</x:v>
      </x:c>
      <x:c r="J27" s="66" t="str">
        <x:f>IF(OR(C27="",H27&lt;&gt;"Ja",NOT(ISNUMBER(F27)),F27&gt;EOMONTH(STEUERUNG!$B$7,0),N27=0),"",IF(AND(((YEAR(STEUERUNG!$B$7)-YEAR(F27))*12+MONTH(STEUERUNG!$B$7)-MONTH(F27))&gt;=0,MOD(((YEAR(STEUERUNG!$B$7)-YEAR(F27))*12+MONTH(STEUERUNG!$B$7)-MONTH(F27)),N27)=0),EDATE(F27,((YEAR(STEUERUNG!$B$7)-YEAR(F27))*12+MONTH(STEUERUNG!$B$7)-MONTH(F27))),""))</x:f>
      </x:c>
      <x:c r="K27" s="64" t="n">
        <x:f>IF(OR(J27="",NOT(ISNUMBER(D27))),0,IF(A27="Einnahme",IF(OR(G27="Sicher",M27="Erledigt"),D27,0),IF(A27="Ausgabe",-D27,0)))</x:f>
        <x:v>0</x:v>
      </x:c>
      <x:c r="L27" s="44"/>
      <x:c r="M27" s="44"/>
      <x:c r="N27" s="29" t="str">
        <x:f>IF(C27="","",IF(E27="Monatlich",1,IF(E27="Vierteljährlich",3,IF(E27="Halbjährlich",6,IF(E27="Jährlich",12,0)))))</x:f>
      </x:c>
      <x:c r="O27" s="29" t="str">
        <x:f>IF(COUNTA(A27:H27)=0,"",IF(OR(A27="",C27="",NOT(ISNUMBER(D27)),D27&lt;=0,E27="",NOT(ISNUMBER(F27)),H27="",AND(A27="Einnahme",G27="")),"PRÜFEN","OK"))</x:f>
      </x:c>
    </x:row>
    <x:row r="28" ht="21" customHeight="1">
      <x:c r="A28" s="44"/>
      <x:c r="B28" s="44"/>
      <x:c r="C28" s="44"/>
      <x:c r="D28" s="50"/>
      <x:c r="E28" s="44"/>
      <x:c r="F28" s="54"/>
      <x:c r="G28" s="44"/>
      <x:c r="H28" s="44"/>
      <x:c r="I28" s="64" t="n">
        <x:f>IF(OR(C28="",H28&lt;&gt;"Ja",NOT(ISNUMBER(F28)),F28&gt;EOMONTH(STEUERUNG!$B$7,0),N28=0,NOT(ISNUMBER(D28))),0,D28/N28)</x:f>
        <x:v>0</x:v>
      </x:c>
      <x:c r="J28" s="66" t="str">
        <x:f>IF(OR(C28="",H28&lt;&gt;"Ja",NOT(ISNUMBER(F28)),F28&gt;EOMONTH(STEUERUNG!$B$7,0),N28=0),"",IF(AND(((YEAR(STEUERUNG!$B$7)-YEAR(F28))*12+MONTH(STEUERUNG!$B$7)-MONTH(F28))&gt;=0,MOD(((YEAR(STEUERUNG!$B$7)-YEAR(F28))*12+MONTH(STEUERUNG!$B$7)-MONTH(F28)),N28)=0),EDATE(F28,((YEAR(STEUERUNG!$B$7)-YEAR(F28))*12+MONTH(STEUERUNG!$B$7)-MONTH(F28))),""))</x:f>
      </x:c>
      <x:c r="K28" s="64" t="n">
        <x:f>IF(OR(J28="",NOT(ISNUMBER(D28))),0,IF(A28="Einnahme",IF(OR(G28="Sicher",M28="Erledigt"),D28,0),IF(A28="Ausgabe",-D28,0)))</x:f>
        <x:v>0</x:v>
      </x:c>
      <x:c r="L28" s="44"/>
      <x:c r="M28" s="44"/>
      <x:c r="N28" s="29" t="str">
        <x:f>IF(C28="","",IF(E28="Monatlich",1,IF(E28="Vierteljährlich",3,IF(E28="Halbjährlich",6,IF(E28="Jährlich",12,0)))))</x:f>
      </x:c>
      <x:c r="O28" s="29" t="str">
        <x:f>IF(COUNTA(A28:H28)=0,"",IF(OR(A28="",C28="",NOT(ISNUMBER(D28)),D28&lt;=0,E28="",NOT(ISNUMBER(F28)),H28="",AND(A28="Einnahme",G28="")),"PRÜFEN","OK"))</x:f>
      </x:c>
    </x:row>
    <x:row r="29" ht="21" customHeight="1">
      <x:c r="A29" s="44"/>
      <x:c r="B29" s="44"/>
      <x:c r="C29" s="44"/>
      <x:c r="D29" s="50"/>
      <x:c r="E29" s="44"/>
      <x:c r="F29" s="54"/>
      <x:c r="G29" s="44"/>
      <x:c r="H29" s="44"/>
      <x:c r="I29" s="64" t="n">
        <x:f>IF(OR(C29="",H29&lt;&gt;"Ja",NOT(ISNUMBER(F29)),F29&gt;EOMONTH(STEUERUNG!$B$7,0),N29=0,NOT(ISNUMBER(D29))),0,D29/N29)</x:f>
        <x:v>0</x:v>
      </x:c>
      <x:c r="J29" s="66" t="str">
        <x:f>IF(OR(C29="",H29&lt;&gt;"Ja",NOT(ISNUMBER(F29)),F29&gt;EOMONTH(STEUERUNG!$B$7,0),N29=0),"",IF(AND(((YEAR(STEUERUNG!$B$7)-YEAR(F29))*12+MONTH(STEUERUNG!$B$7)-MONTH(F29))&gt;=0,MOD(((YEAR(STEUERUNG!$B$7)-YEAR(F29))*12+MONTH(STEUERUNG!$B$7)-MONTH(F29)),N29)=0),EDATE(F29,((YEAR(STEUERUNG!$B$7)-YEAR(F29))*12+MONTH(STEUERUNG!$B$7)-MONTH(F29))),""))</x:f>
      </x:c>
      <x:c r="K29" s="64" t="n">
        <x:f>IF(OR(J29="",NOT(ISNUMBER(D29))),0,IF(A29="Einnahme",IF(OR(G29="Sicher",M29="Erledigt"),D29,0),IF(A29="Ausgabe",-D29,0)))</x:f>
        <x:v>0</x:v>
      </x:c>
      <x:c r="L29" s="44"/>
      <x:c r="M29" s="44"/>
      <x:c r="N29" s="29" t="str">
        <x:f>IF(C29="","",IF(E29="Monatlich",1,IF(E29="Vierteljährlich",3,IF(E29="Halbjährlich",6,IF(E29="Jährlich",12,0)))))</x:f>
      </x:c>
      <x:c r="O29" s="29" t="str">
        <x:f>IF(COUNTA(A29:H29)=0,"",IF(OR(A29="",C29="",NOT(ISNUMBER(D29)),D29&lt;=0,E29="",NOT(ISNUMBER(F29)),H29="",AND(A29="Einnahme",G29="")),"PRÜFEN","OK"))</x:f>
      </x:c>
    </x:row>
    <x:row r="30" ht="21" customHeight="1">
      <x:c r="A30" s="44"/>
      <x:c r="B30" s="44"/>
      <x:c r="C30" s="44"/>
      <x:c r="D30" s="50"/>
      <x:c r="E30" s="44"/>
      <x:c r="F30" s="54"/>
      <x:c r="G30" s="44"/>
      <x:c r="H30" s="44"/>
      <x:c r="I30" s="64" t="n">
        <x:f>IF(OR(C30="",H30&lt;&gt;"Ja",NOT(ISNUMBER(F30)),F30&gt;EOMONTH(STEUERUNG!$B$7,0),N30=0,NOT(ISNUMBER(D30))),0,D30/N30)</x:f>
        <x:v>0</x:v>
      </x:c>
      <x:c r="J30" s="66" t="str">
        <x:f>IF(OR(C30="",H30&lt;&gt;"Ja",NOT(ISNUMBER(F30)),F30&gt;EOMONTH(STEUERUNG!$B$7,0),N30=0),"",IF(AND(((YEAR(STEUERUNG!$B$7)-YEAR(F30))*12+MONTH(STEUERUNG!$B$7)-MONTH(F30))&gt;=0,MOD(((YEAR(STEUERUNG!$B$7)-YEAR(F30))*12+MONTH(STEUERUNG!$B$7)-MONTH(F30)),N30)=0),EDATE(F30,((YEAR(STEUERUNG!$B$7)-YEAR(F30))*12+MONTH(STEUERUNG!$B$7)-MONTH(F30))),""))</x:f>
      </x:c>
      <x:c r="K30" s="64" t="n">
        <x:f>IF(OR(J30="",NOT(ISNUMBER(D30))),0,IF(A30="Einnahme",IF(OR(G30="Sicher",M30="Erledigt"),D30,0),IF(A30="Ausgabe",-D30,0)))</x:f>
        <x:v>0</x:v>
      </x:c>
      <x:c r="L30" s="44"/>
      <x:c r="M30" s="44"/>
      <x:c r="N30" s="29" t="str">
        <x:f>IF(C30="","",IF(E30="Monatlich",1,IF(E30="Vierteljährlich",3,IF(E30="Halbjährlich",6,IF(E30="Jährlich",12,0)))))</x:f>
      </x:c>
      <x:c r="O30" s="29" t="str">
        <x:f>IF(COUNTA(A30:H30)=0,"",IF(OR(A30="",C30="",NOT(ISNUMBER(D30)),D30&lt;=0,E30="",NOT(ISNUMBER(F30)),H30="",AND(A30="Einnahme",G30="")),"PRÜFEN","OK"))</x:f>
      </x:c>
    </x:row>
    <x:row r="31" ht="21" customHeight="1">
      <x:c r="A31" s="44"/>
      <x:c r="B31" s="44"/>
      <x:c r="C31" s="44"/>
      <x:c r="D31" s="50"/>
      <x:c r="E31" s="44"/>
      <x:c r="F31" s="54"/>
      <x:c r="G31" s="44"/>
      <x:c r="H31" s="44"/>
      <x:c r="I31" s="64" t="n">
        <x:f>IF(OR(C31="",H31&lt;&gt;"Ja",NOT(ISNUMBER(F31)),F31&gt;EOMONTH(STEUERUNG!$B$7,0),N31=0,NOT(ISNUMBER(D31))),0,D31/N31)</x:f>
        <x:v>0</x:v>
      </x:c>
      <x:c r="J31" s="66" t="str">
        <x:f>IF(OR(C31="",H31&lt;&gt;"Ja",NOT(ISNUMBER(F31)),F31&gt;EOMONTH(STEUERUNG!$B$7,0),N31=0),"",IF(AND(((YEAR(STEUERUNG!$B$7)-YEAR(F31))*12+MONTH(STEUERUNG!$B$7)-MONTH(F31))&gt;=0,MOD(((YEAR(STEUERUNG!$B$7)-YEAR(F31))*12+MONTH(STEUERUNG!$B$7)-MONTH(F31)),N31)=0),EDATE(F31,((YEAR(STEUERUNG!$B$7)-YEAR(F31))*12+MONTH(STEUERUNG!$B$7)-MONTH(F31))),""))</x:f>
      </x:c>
      <x:c r="K31" s="64" t="n">
        <x:f>IF(OR(J31="",NOT(ISNUMBER(D31))),0,IF(A31="Einnahme",IF(OR(G31="Sicher",M31="Erledigt"),D31,0),IF(A31="Ausgabe",-D31,0)))</x:f>
        <x:v>0</x:v>
      </x:c>
      <x:c r="L31" s="44"/>
      <x:c r="M31" s="44"/>
      <x:c r="N31" s="29" t="str">
        <x:f>IF(C31="","",IF(E31="Monatlich",1,IF(E31="Vierteljährlich",3,IF(E31="Halbjährlich",6,IF(E31="Jährlich",12,0)))))</x:f>
      </x:c>
      <x:c r="O31" s="29" t="str">
        <x:f>IF(COUNTA(A31:H31)=0,"",IF(OR(A31="",C31="",NOT(ISNUMBER(D31)),D31&lt;=0,E31="",NOT(ISNUMBER(F31)),H31="",AND(A31="Einnahme",G31="")),"PRÜFEN","OK"))</x:f>
      </x:c>
    </x:row>
    <x:row r="32" ht="21" customHeight="1">
      <x:c r="A32" s="44"/>
      <x:c r="B32" s="44"/>
      <x:c r="C32" s="44"/>
      <x:c r="D32" s="50"/>
      <x:c r="E32" s="44"/>
      <x:c r="F32" s="54"/>
      <x:c r="G32" s="44"/>
      <x:c r="H32" s="44"/>
      <x:c r="I32" s="64" t="n">
        <x:f>IF(OR(C32="",H32&lt;&gt;"Ja",NOT(ISNUMBER(F32)),F32&gt;EOMONTH(STEUERUNG!$B$7,0),N32=0,NOT(ISNUMBER(D32))),0,D32/N32)</x:f>
        <x:v>0</x:v>
      </x:c>
      <x:c r="J32" s="66" t="str">
        <x:f>IF(OR(C32="",H32&lt;&gt;"Ja",NOT(ISNUMBER(F32)),F32&gt;EOMONTH(STEUERUNG!$B$7,0),N32=0),"",IF(AND(((YEAR(STEUERUNG!$B$7)-YEAR(F32))*12+MONTH(STEUERUNG!$B$7)-MONTH(F32))&gt;=0,MOD(((YEAR(STEUERUNG!$B$7)-YEAR(F32))*12+MONTH(STEUERUNG!$B$7)-MONTH(F32)),N32)=0),EDATE(F32,((YEAR(STEUERUNG!$B$7)-YEAR(F32))*12+MONTH(STEUERUNG!$B$7)-MONTH(F32))),""))</x:f>
      </x:c>
      <x:c r="K32" s="64" t="n">
        <x:f>IF(OR(J32="",NOT(ISNUMBER(D32))),0,IF(A32="Einnahme",IF(OR(G32="Sicher",M32="Erledigt"),D32,0),IF(A32="Ausgabe",-D32,0)))</x:f>
        <x:v>0</x:v>
      </x:c>
      <x:c r="L32" s="44"/>
      <x:c r="M32" s="44"/>
      <x:c r="N32" s="29" t="str">
        <x:f>IF(C32="","",IF(E32="Monatlich",1,IF(E32="Vierteljährlich",3,IF(E32="Halbjährlich",6,IF(E32="Jährlich",12,0)))))</x:f>
      </x:c>
      <x:c r="O32" s="29" t="str">
        <x:f>IF(COUNTA(A32:H32)=0,"",IF(OR(A32="",C32="",NOT(ISNUMBER(D32)),D32&lt;=0,E32="",NOT(ISNUMBER(F32)),H32="",AND(A32="Einnahme",G32="")),"PRÜFEN","OK"))</x:f>
      </x:c>
    </x:row>
    <x:row r="33" ht="21" customHeight="1">
      <x:c r="A33" s="44"/>
      <x:c r="B33" s="44"/>
      <x:c r="C33" s="44"/>
      <x:c r="D33" s="50"/>
      <x:c r="E33" s="44"/>
      <x:c r="F33" s="54"/>
      <x:c r="G33" s="44"/>
      <x:c r="H33" s="44"/>
      <x:c r="I33" s="64" t="n">
        <x:f>IF(OR(C33="",H33&lt;&gt;"Ja",NOT(ISNUMBER(F33)),F33&gt;EOMONTH(STEUERUNG!$B$7,0),N33=0,NOT(ISNUMBER(D33))),0,D33/N33)</x:f>
        <x:v>0</x:v>
      </x:c>
      <x:c r="J33" s="66" t="str">
        <x:f>IF(OR(C33="",H33&lt;&gt;"Ja",NOT(ISNUMBER(F33)),F33&gt;EOMONTH(STEUERUNG!$B$7,0),N33=0),"",IF(AND(((YEAR(STEUERUNG!$B$7)-YEAR(F33))*12+MONTH(STEUERUNG!$B$7)-MONTH(F33))&gt;=0,MOD(((YEAR(STEUERUNG!$B$7)-YEAR(F33))*12+MONTH(STEUERUNG!$B$7)-MONTH(F33)),N33)=0),EDATE(F33,((YEAR(STEUERUNG!$B$7)-YEAR(F33))*12+MONTH(STEUERUNG!$B$7)-MONTH(F33))),""))</x:f>
      </x:c>
      <x:c r="K33" s="64" t="n">
        <x:f>IF(OR(J33="",NOT(ISNUMBER(D33))),0,IF(A33="Einnahme",IF(OR(G33="Sicher",M33="Erledigt"),D33,0),IF(A33="Ausgabe",-D33,0)))</x:f>
        <x:v>0</x:v>
      </x:c>
      <x:c r="L33" s="44"/>
      <x:c r="M33" s="44"/>
      <x:c r="N33" s="29" t="str">
        <x:f>IF(C33="","",IF(E33="Monatlich",1,IF(E33="Vierteljährlich",3,IF(E33="Halbjährlich",6,IF(E33="Jährlich",12,0)))))</x:f>
      </x:c>
      <x:c r="O33" s="29" t="str">
        <x:f>IF(COUNTA(A33:H33)=0,"",IF(OR(A33="",C33="",NOT(ISNUMBER(D33)),D33&lt;=0,E33="",NOT(ISNUMBER(F33)),H33="",AND(A33="Einnahme",G33="")),"PRÜFEN","OK"))</x:f>
      </x:c>
    </x:row>
    <x:row r="34" ht="21" customHeight="1">
      <x:c r="A34" s="44"/>
      <x:c r="B34" s="44"/>
      <x:c r="C34" s="44"/>
      <x:c r="D34" s="50"/>
      <x:c r="E34" s="44"/>
      <x:c r="F34" s="54"/>
      <x:c r="G34" s="44"/>
      <x:c r="H34" s="44"/>
      <x:c r="I34" s="64" t="n">
        <x:f>IF(OR(C34="",H34&lt;&gt;"Ja",NOT(ISNUMBER(F34)),F34&gt;EOMONTH(STEUERUNG!$B$7,0),N34=0,NOT(ISNUMBER(D34))),0,D34/N34)</x:f>
        <x:v>0</x:v>
      </x:c>
      <x:c r="J34" s="66" t="str">
        <x:f>IF(OR(C34="",H34&lt;&gt;"Ja",NOT(ISNUMBER(F34)),F34&gt;EOMONTH(STEUERUNG!$B$7,0),N34=0),"",IF(AND(((YEAR(STEUERUNG!$B$7)-YEAR(F34))*12+MONTH(STEUERUNG!$B$7)-MONTH(F34))&gt;=0,MOD(((YEAR(STEUERUNG!$B$7)-YEAR(F34))*12+MONTH(STEUERUNG!$B$7)-MONTH(F34)),N34)=0),EDATE(F34,((YEAR(STEUERUNG!$B$7)-YEAR(F34))*12+MONTH(STEUERUNG!$B$7)-MONTH(F34))),""))</x:f>
      </x:c>
      <x:c r="K34" s="64" t="n">
        <x:f>IF(OR(J34="",NOT(ISNUMBER(D34))),0,IF(A34="Einnahme",IF(OR(G34="Sicher",M34="Erledigt"),D34,0),IF(A34="Ausgabe",-D34,0)))</x:f>
        <x:v>0</x:v>
      </x:c>
      <x:c r="L34" s="44"/>
      <x:c r="M34" s="44"/>
      <x:c r="N34" s="29" t="str">
        <x:f>IF(C34="","",IF(E34="Monatlich",1,IF(E34="Vierteljährlich",3,IF(E34="Halbjährlich",6,IF(E34="Jährlich",12,0)))))</x:f>
      </x:c>
      <x:c r="O34" s="29" t="str">
        <x:f>IF(COUNTA(A34:H34)=0,"",IF(OR(A34="",C34="",NOT(ISNUMBER(D34)),D34&lt;=0,E34="",NOT(ISNUMBER(F34)),H34="",AND(A34="Einnahme",G34="")),"PRÜFEN","OK"))</x:f>
      </x:c>
    </x:row>
    <x:row r="35" ht="21" customHeight="1">
      <x:c r="A35" s="44"/>
      <x:c r="B35" s="44"/>
      <x:c r="C35" s="44"/>
      <x:c r="D35" s="50"/>
      <x:c r="E35" s="44"/>
      <x:c r="F35" s="54"/>
      <x:c r="G35" s="44"/>
      <x:c r="H35" s="44"/>
      <x:c r="I35" s="64" t="n">
        <x:f>IF(OR(C35="",H35&lt;&gt;"Ja",NOT(ISNUMBER(F35)),F35&gt;EOMONTH(STEUERUNG!$B$7,0),N35=0,NOT(ISNUMBER(D35))),0,D35/N35)</x:f>
        <x:v>0</x:v>
      </x:c>
      <x:c r="J35" s="66" t="str">
        <x:f>IF(OR(C35="",H35&lt;&gt;"Ja",NOT(ISNUMBER(F35)),F35&gt;EOMONTH(STEUERUNG!$B$7,0),N35=0),"",IF(AND(((YEAR(STEUERUNG!$B$7)-YEAR(F35))*12+MONTH(STEUERUNG!$B$7)-MONTH(F35))&gt;=0,MOD(((YEAR(STEUERUNG!$B$7)-YEAR(F35))*12+MONTH(STEUERUNG!$B$7)-MONTH(F35)),N35)=0),EDATE(F35,((YEAR(STEUERUNG!$B$7)-YEAR(F35))*12+MONTH(STEUERUNG!$B$7)-MONTH(F35))),""))</x:f>
      </x:c>
      <x:c r="K35" s="64" t="n">
        <x:f>IF(OR(J35="",NOT(ISNUMBER(D35))),0,IF(A35="Einnahme",IF(OR(G35="Sicher",M35="Erledigt"),D35,0),IF(A35="Ausgabe",-D35,0)))</x:f>
        <x:v>0</x:v>
      </x:c>
      <x:c r="L35" s="44"/>
      <x:c r="M35" s="44"/>
      <x:c r="N35" s="29" t="str">
        <x:f>IF(C35="","",IF(E35="Monatlich",1,IF(E35="Vierteljährlich",3,IF(E35="Halbjährlich",6,IF(E35="Jährlich",12,0)))))</x:f>
      </x:c>
      <x:c r="O35" s="29" t="str">
        <x:f>IF(COUNTA(A35:H35)=0,"",IF(OR(A35="",C35="",NOT(ISNUMBER(D35)),D35&lt;=0,E35="",NOT(ISNUMBER(F35)),H35="",AND(A35="Einnahme",G35="")),"PRÜFEN","OK"))</x:f>
      </x:c>
    </x:row>
    <x:row r="36" ht="21" customHeight="1">
      <x:c r="A36" s="44"/>
      <x:c r="B36" s="44"/>
      <x:c r="C36" s="44"/>
      <x:c r="D36" s="50"/>
      <x:c r="E36" s="44"/>
      <x:c r="F36" s="54"/>
      <x:c r="G36" s="44"/>
      <x:c r="H36" s="44"/>
      <x:c r="I36" s="64" t="n">
        <x:f>IF(OR(C36="",H36&lt;&gt;"Ja",NOT(ISNUMBER(F36)),F36&gt;EOMONTH(STEUERUNG!$B$7,0),N36=0,NOT(ISNUMBER(D36))),0,D36/N36)</x:f>
        <x:v>0</x:v>
      </x:c>
      <x:c r="J36" s="66" t="str">
        <x:f>IF(OR(C36="",H36&lt;&gt;"Ja",NOT(ISNUMBER(F36)),F36&gt;EOMONTH(STEUERUNG!$B$7,0),N36=0),"",IF(AND(((YEAR(STEUERUNG!$B$7)-YEAR(F36))*12+MONTH(STEUERUNG!$B$7)-MONTH(F36))&gt;=0,MOD(((YEAR(STEUERUNG!$B$7)-YEAR(F36))*12+MONTH(STEUERUNG!$B$7)-MONTH(F36)),N36)=0),EDATE(F36,((YEAR(STEUERUNG!$B$7)-YEAR(F36))*12+MONTH(STEUERUNG!$B$7)-MONTH(F36))),""))</x:f>
      </x:c>
      <x:c r="K36" s="64" t="n">
        <x:f>IF(OR(J36="",NOT(ISNUMBER(D36))),0,IF(A36="Einnahme",IF(OR(G36="Sicher",M36="Erledigt"),D36,0),IF(A36="Ausgabe",-D36,0)))</x:f>
        <x:v>0</x:v>
      </x:c>
      <x:c r="L36" s="44"/>
      <x:c r="M36" s="44"/>
      <x:c r="N36" s="29" t="str">
        <x:f>IF(C36="","",IF(E36="Monatlich",1,IF(E36="Vierteljährlich",3,IF(E36="Halbjährlich",6,IF(E36="Jährlich",12,0)))))</x:f>
      </x:c>
      <x:c r="O36" s="29" t="str">
        <x:f>IF(COUNTA(A36:H36)=0,"",IF(OR(A36="",C36="",NOT(ISNUMBER(D36)),D36&lt;=0,E36="",NOT(ISNUMBER(F36)),H36="",AND(A36="Einnahme",G36="")),"PRÜFEN","OK"))</x:f>
      </x:c>
    </x:row>
    <x:row r="37" ht="21" customHeight="1">
      <x:c r="A37" s="44"/>
      <x:c r="B37" s="44"/>
      <x:c r="C37" s="44"/>
      <x:c r="D37" s="50"/>
      <x:c r="E37" s="44"/>
      <x:c r="F37" s="54"/>
      <x:c r="G37" s="44"/>
      <x:c r="H37" s="44"/>
      <x:c r="I37" s="64" t="n">
        <x:f>IF(OR(C37="",H37&lt;&gt;"Ja",NOT(ISNUMBER(F37)),F37&gt;EOMONTH(STEUERUNG!$B$7,0),N37=0,NOT(ISNUMBER(D37))),0,D37/N37)</x:f>
        <x:v>0</x:v>
      </x:c>
      <x:c r="J37" s="66" t="str">
        <x:f>IF(OR(C37="",H37&lt;&gt;"Ja",NOT(ISNUMBER(F37)),F37&gt;EOMONTH(STEUERUNG!$B$7,0),N37=0),"",IF(AND(((YEAR(STEUERUNG!$B$7)-YEAR(F37))*12+MONTH(STEUERUNG!$B$7)-MONTH(F37))&gt;=0,MOD(((YEAR(STEUERUNG!$B$7)-YEAR(F37))*12+MONTH(STEUERUNG!$B$7)-MONTH(F37)),N37)=0),EDATE(F37,((YEAR(STEUERUNG!$B$7)-YEAR(F37))*12+MONTH(STEUERUNG!$B$7)-MONTH(F37))),""))</x:f>
      </x:c>
      <x:c r="K37" s="64" t="n">
        <x:f>IF(OR(J37="",NOT(ISNUMBER(D37))),0,IF(A37="Einnahme",IF(OR(G37="Sicher",M37="Erledigt"),D37,0),IF(A37="Ausgabe",-D37,0)))</x:f>
        <x:v>0</x:v>
      </x:c>
      <x:c r="L37" s="44"/>
      <x:c r="M37" s="44"/>
      <x:c r="N37" s="29" t="str">
        <x:f>IF(C37="","",IF(E37="Monatlich",1,IF(E37="Vierteljährlich",3,IF(E37="Halbjährlich",6,IF(E37="Jährlich",12,0)))))</x:f>
      </x:c>
      <x:c r="O37" s="29" t="str">
        <x:f>IF(COUNTA(A37:H37)=0,"",IF(OR(A37="",C37="",NOT(ISNUMBER(D37)),D37&lt;=0,E37="",NOT(ISNUMBER(F37)),H37="",AND(A37="Einnahme",G37="")),"PRÜFEN","OK"))</x:f>
      </x:c>
    </x:row>
    <x:row r="38" ht="21" customHeight="1">
      <x:c r="A38" s="44"/>
      <x:c r="B38" s="44"/>
      <x:c r="C38" s="44"/>
      <x:c r="D38" s="50"/>
      <x:c r="E38" s="44"/>
      <x:c r="F38" s="54"/>
      <x:c r="G38" s="44"/>
      <x:c r="H38" s="44"/>
      <x:c r="I38" s="64" t="n">
        <x:f>IF(OR(C38="",H38&lt;&gt;"Ja",NOT(ISNUMBER(F38)),F38&gt;EOMONTH(STEUERUNG!$B$7,0),N38=0,NOT(ISNUMBER(D38))),0,D38/N38)</x:f>
        <x:v>0</x:v>
      </x:c>
      <x:c r="J38" s="66" t="str">
        <x:f>IF(OR(C38="",H38&lt;&gt;"Ja",NOT(ISNUMBER(F38)),F38&gt;EOMONTH(STEUERUNG!$B$7,0),N38=0),"",IF(AND(((YEAR(STEUERUNG!$B$7)-YEAR(F38))*12+MONTH(STEUERUNG!$B$7)-MONTH(F38))&gt;=0,MOD(((YEAR(STEUERUNG!$B$7)-YEAR(F38))*12+MONTH(STEUERUNG!$B$7)-MONTH(F38)),N38)=0),EDATE(F38,((YEAR(STEUERUNG!$B$7)-YEAR(F38))*12+MONTH(STEUERUNG!$B$7)-MONTH(F38))),""))</x:f>
      </x:c>
      <x:c r="K38" s="64" t="n">
        <x:f>IF(OR(J38="",NOT(ISNUMBER(D38))),0,IF(A38="Einnahme",IF(OR(G38="Sicher",M38="Erledigt"),D38,0),IF(A38="Ausgabe",-D38,0)))</x:f>
        <x:v>0</x:v>
      </x:c>
      <x:c r="L38" s="44"/>
      <x:c r="M38" s="44"/>
      <x:c r="N38" s="29" t="str">
        <x:f>IF(C38="","",IF(E38="Monatlich",1,IF(E38="Vierteljährlich",3,IF(E38="Halbjährlich",6,IF(E38="Jährlich",12,0)))))</x:f>
      </x:c>
      <x:c r="O38" s="29" t="str">
        <x:f>IF(COUNTA(A38:H38)=0,"",IF(OR(A38="",C38="",NOT(ISNUMBER(D38)),D38&lt;=0,E38="",NOT(ISNUMBER(F38)),H38="",AND(A38="Einnahme",G38="")),"PRÜFEN","OK"))</x:f>
      </x:c>
    </x:row>
    <x:row r="39" ht="21" customHeight="1">
      <x:c r="A39" s="44"/>
      <x:c r="B39" s="44"/>
      <x:c r="C39" s="44"/>
      <x:c r="D39" s="50"/>
      <x:c r="E39" s="44"/>
      <x:c r="F39" s="54"/>
      <x:c r="G39" s="44"/>
      <x:c r="H39" s="44"/>
      <x:c r="I39" s="64" t="n">
        <x:f>IF(OR(C39="",H39&lt;&gt;"Ja",NOT(ISNUMBER(F39)),F39&gt;EOMONTH(STEUERUNG!$B$7,0),N39=0,NOT(ISNUMBER(D39))),0,D39/N39)</x:f>
        <x:v>0</x:v>
      </x:c>
      <x:c r="J39" s="66" t="str">
        <x:f>IF(OR(C39="",H39&lt;&gt;"Ja",NOT(ISNUMBER(F39)),F39&gt;EOMONTH(STEUERUNG!$B$7,0),N39=0),"",IF(AND(((YEAR(STEUERUNG!$B$7)-YEAR(F39))*12+MONTH(STEUERUNG!$B$7)-MONTH(F39))&gt;=0,MOD(((YEAR(STEUERUNG!$B$7)-YEAR(F39))*12+MONTH(STEUERUNG!$B$7)-MONTH(F39)),N39)=0),EDATE(F39,((YEAR(STEUERUNG!$B$7)-YEAR(F39))*12+MONTH(STEUERUNG!$B$7)-MONTH(F39))),""))</x:f>
      </x:c>
      <x:c r="K39" s="64" t="n">
        <x:f>IF(OR(J39="",NOT(ISNUMBER(D39))),0,IF(A39="Einnahme",IF(OR(G39="Sicher",M39="Erledigt"),D39,0),IF(A39="Ausgabe",-D39,0)))</x:f>
        <x:v>0</x:v>
      </x:c>
      <x:c r="L39" s="44"/>
      <x:c r="M39" s="44"/>
      <x:c r="N39" s="29" t="str">
        <x:f>IF(C39="","",IF(E39="Monatlich",1,IF(E39="Vierteljährlich",3,IF(E39="Halbjährlich",6,IF(E39="Jährlich",12,0)))))</x:f>
      </x:c>
      <x:c r="O39" s="29" t="str">
        <x:f>IF(COUNTA(A39:H39)=0,"",IF(OR(A39="",C39="",NOT(ISNUMBER(D39)),D39&lt;=0,E39="",NOT(ISNUMBER(F39)),H39="",AND(A39="Einnahme",G39="")),"PRÜFEN","OK"))</x:f>
      </x:c>
    </x:row>
    <x:row r="40" ht="21" customHeight="1">
      <x:c r="A40" s="44"/>
      <x:c r="B40" s="44"/>
      <x:c r="C40" s="44"/>
      <x:c r="D40" s="50"/>
      <x:c r="E40" s="44"/>
      <x:c r="F40" s="54"/>
      <x:c r="G40" s="44"/>
      <x:c r="H40" s="44"/>
      <x:c r="I40" s="64" t="n">
        <x:f>IF(OR(C40="",H40&lt;&gt;"Ja",NOT(ISNUMBER(F40)),F40&gt;EOMONTH(STEUERUNG!$B$7,0),N40=0,NOT(ISNUMBER(D40))),0,D40/N40)</x:f>
        <x:v>0</x:v>
      </x:c>
      <x:c r="J40" s="66" t="str">
        <x:f>IF(OR(C40="",H40&lt;&gt;"Ja",NOT(ISNUMBER(F40)),F40&gt;EOMONTH(STEUERUNG!$B$7,0),N40=0),"",IF(AND(((YEAR(STEUERUNG!$B$7)-YEAR(F40))*12+MONTH(STEUERUNG!$B$7)-MONTH(F40))&gt;=0,MOD(((YEAR(STEUERUNG!$B$7)-YEAR(F40))*12+MONTH(STEUERUNG!$B$7)-MONTH(F40)),N40)=0),EDATE(F40,((YEAR(STEUERUNG!$B$7)-YEAR(F40))*12+MONTH(STEUERUNG!$B$7)-MONTH(F40))),""))</x:f>
      </x:c>
      <x:c r="K40" s="64" t="n">
        <x:f>IF(OR(J40="",NOT(ISNUMBER(D40))),0,IF(A40="Einnahme",IF(OR(G40="Sicher",M40="Erledigt"),D40,0),IF(A40="Ausgabe",-D40,0)))</x:f>
        <x:v>0</x:v>
      </x:c>
      <x:c r="L40" s="44"/>
      <x:c r="M40" s="44"/>
      <x:c r="N40" s="29" t="str">
        <x:f>IF(C40="","",IF(E40="Monatlich",1,IF(E40="Vierteljährlich",3,IF(E40="Halbjährlich",6,IF(E40="Jährlich",12,0)))))</x:f>
      </x:c>
      <x:c r="O40" s="29" t="str">
        <x:f>IF(COUNTA(A40:H40)=0,"",IF(OR(A40="",C40="",NOT(ISNUMBER(D40)),D40&lt;=0,E40="",NOT(ISNUMBER(F40)),H40="",AND(A40="Einnahme",G40="")),"PRÜFEN","OK"))</x:f>
      </x:c>
    </x:row>
    <x:row r="41" ht="21" customHeight="1">
      <x:c r="A41" s="44"/>
      <x:c r="B41" s="44"/>
      <x:c r="C41" s="44"/>
      <x:c r="D41" s="50"/>
      <x:c r="E41" s="44"/>
      <x:c r="F41" s="54"/>
      <x:c r="G41" s="44"/>
      <x:c r="H41" s="44"/>
      <x:c r="I41" s="64" t="n">
        <x:f>IF(OR(C41="",H41&lt;&gt;"Ja",NOT(ISNUMBER(F41)),F41&gt;EOMONTH(STEUERUNG!$B$7,0),N41=0,NOT(ISNUMBER(D41))),0,D41/N41)</x:f>
        <x:v>0</x:v>
      </x:c>
      <x:c r="J41" s="66" t="str">
        <x:f>IF(OR(C41="",H41&lt;&gt;"Ja",NOT(ISNUMBER(F41)),F41&gt;EOMONTH(STEUERUNG!$B$7,0),N41=0),"",IF(AND(((YEAR(STEUERUNG!$B$7)-YEAR(F41))*12+MONTH(STEUERUNG!$B$7)-MONTH(F41))&gt;=0,MOD(((YEAR(STEUERUNG!$B$7)-YEAR(F41))*12+MONTH(STEUERUNG!$B$7)-MONTH(F41)),N41)=0),EDATE(F41,((YEAR(STEUERUNG!$B$7)-YEAR(F41))*12+MONTH(STEUERUNG!$B$7)-MONTH(F41))),""))</x:f>
      </x:c>
      <x:c r="K41" s="64" t="n">
        <x:f>IF(OR(J41="",NOT(ISNUMBER(D41))),0,IF(A41="Einnahme",IF(OR(G41="Sicher",M41="Erledigt"),D41,0),IF(A41="Ausgabe",-D41,0)))</x:f>
        <x:v>0</x:v>
      </x:c>
      <x:c r="L41" s="44"/>
      <x:c r="M41" s="44"/>
      <x:c r="N41" s="29" t="str">
        <x:f>IF(C41="","",IF(E41="Monatlich",1,IF(E41="Vierteljährlich",3,IF(E41="Halbjährlich",6,IF(E41="Jährlich",12,0)))))</x:f>
      </x:c>
      <x:c r="O41" s="29" t="str">
        <x:f>IF(COUNTA(A41:H41)=0,"",IF(OR(A41="",C41="",NOT(ISNUMBER(D41)),D41&lt;=0,E41="",NOT(ISNUMBER(F41)),H41="",AND(A41="Einnahme",G41="")),"PRÜFEN","OK"))</x:f>
      </x:c>
    </x:row>
    <x:row r="42" ht="21" customHeight="1">
      <x:c r="A42" s="44"/>
      <x:c r="B42" s="44"/>
      <x:c r="C42" s="44"/>
      <x:c r="D42" s="50"/>
      <x:c r="E42" s="44"/>
      <x:c r="F42" s="54"/>
      <x:c r="G42" s="44"/>
      <x:c r="H42" s="44"/>
      <x:c r="I42" s="64" t="n">
        <x:f>IF(OR(C42="",H42&lt;&gt;"Ja",NOT(ISNUMBER(F42)),F42&gt;EOMONTH(STEUERUNG!$B$7,0),N42=0,NOT(ISNUMBER(D42))),0,D42/N42)</x:f>
        <x:v>0</x:v>
      </x:c>
      <x:c r="J42" s="66" t="str">
        <x:f>IF(OR(C42="",H42&lt;&gt;"Ja",NOT(ISNUMBER(F42)),F42&gt;EOMONTH(STEUERUNG!$B$7,0),N42=0),"",IF(AND(((YEAR(STEUERUNG!$B$7)-YEAR(F42))*12+MONTH(STEUERUNG!$B$7)-MONTH(F42))&gt;=0,MOD(((YEAR(STEUERUNG!$B$7)-YEAR(F42))*12+MONTH(STEUERUNG!$B$7)-MONTH(F42)),N42)=0),EDATE(F42,((YEAR(STEUERUNG!$B$7)-YEAR(F42))*12+MONTH(STEUERUNG!$B$7)-MONTH(F42))),""))</x:f>
      </x:c>
      <x:c r="K42" s="64" t="n">
        <x:f>IF(OR(J42="",NOT(ISNUMBER(D42))),0,IF(A42="Einnahme",IF(OR(G42="Sicher",M42="Erledigt"),D42,0),IF(A42="Ausgabe",-D42,0)))</x:f>
        <x:v>0</x:v>
      </x:c>
      <x:c r="L42" s="44"/>
      <x:c r="M42" s="44"/>
      <x:c r="N42" s="29" t="str">
        <x:f>IF(C42="","",IF(E42="Monatlich",1,IF(E42="Vierteljährlich",3,IF(E42="Halbjährlich",6,IF(E42="Jährlich",12,0)))))</x:f>
      </x:c>
      <x:c r="O42" s="29" t="str">
        <x:f>IF(COUNTA(A42:H42)=0,"",IF(OR(A42="",C42="",NOT(ISNUMBER(D42)),D42&lt;=0,E42="",NOT(ISNUMBER(F42)),H42="",AND(A42="Einnahme",G42="")),"PRÜFEN","OK"))</x:f>
      </x:c>
    </x:row>
    <x:row r="43" ht="21" customHeight="1">
      <x:c r="A43" s="44"/>
      <x:c r="B43" s="44"/>
      <x:c r="C43" s="44"/>
      <x:c r="D43" s="50"/>
      <x:c r="E43" s="44"/>
      <x:c r="F43" s="54"/>
      <x:c r="G43" s="44"/>
      <x:c r="H43" s="44"/>
      <x:c r="I43" s="64" t="n">
        <x:f>IF(OR(C43="",H43&lt;&gt;"Ja",NOT(ISNUMBER(F43)),F43&gt;EOMONTH(STEUERUNG!$B$7,0),N43=0,NOT(ISNUMBER(D43))),0,D43/N43)</x:f>
        <x:v>0</x:v>
      </x:c>
      <x:c r="J43" s="66" t="str">
        <x:f>IF(OR(C43="",H43&lt;&gt;"Ja",NOT(ISNUMBER(F43)),F43&gt;EOMONTH(STEUERUNG!$B$7,0),N43=0),"",IF(AND(((YEAR(STEUERUNG!$B$7)-YEAR(F43))*12+MONTH(STEUERUNG!$B$7)-MONTH(F43))&gt;=0,MOD(((YEAR(STEUERUNG!$B$7)-YEAR(F43))*12+MONTH(STEUERUNG!$B$7)-MONTH(F43)),N43)=0),EDATE(F43,((YEAR(STEUERUNG!$B$7)-YEAR(F43))*12+MONTH(STEUERUNG!$B$7)-MONTH(F43))),""))</x:f>
      </x:c>
      <x:c r="K43" s="64" t="n">
        <x:f>IF(OR(J43="",NOT(ISNUMBER(D43))),0,IF(A43="Einnahme",IF(OR(G43="Sicher",M43="Erledigt"),D43,0),IF(A43="Ausgabe",-D43,0)))</x:f>
        <x:v>0</x:v>
      </x:c>
      <x:c r="L43" s="44"/>
      <x:c r="M43" s="44"/>
      <x:c r="N43" s="29" t="str">
        <x:f>IF(C43="","",IF(E43="Monatlich",1,IF(E43="Vierteljährlich",3,IF(E43="Halbjährlich",6,IF(E43="Jährlich",12,0)))))</x:f>
      </x:c>
      <x:c r="O43" s="29" t="str">
        <x:f>IF(COUNTA(A43:H43)=0,"",IF(OR(A43="",C43="",NOT(ISNUMBER(D43)),D43&lt;=0,E43="",NOT(ISNUMBER(F43)),H43="",AND(A43="Einnahme",G43="")),"PRÜFEN","OK"))</x:f>
      </x:c>
    </x:row>
    <x:row r="44" ht="21" customHeight="1">
      <x:c r="A44" s="44"/>
      <x:c r="B44" s="44"/>
      <x:c r="C44" s="44"/>
      <x:c r="D44" s="50"/>
      <x:c r="E44" s="44"/>
      <x:c r="F44" s="54"/>
      <x:c r="G44" s="44"/>
      <x:c r="H44" s="44"/>
      <x:c r="I44" s="64" t="n">
        <x:f>IF(OR(C44="",H44&lt;&gt;"Ja",NOT(ISNUMBER(F44)),F44&gt;EOMONTH(STEUERUNG!$B$7,0),N44=0,NOT(ISNUMBER(D44))),0,D44/N44)</x:f>
        <x:v>0</x:v>
      </x:c>
      <x:c r="J44" s="66" t="str">
        <x:f>IF(OR(C44="",H44&lt;&gt;"Ja",NOT(ISNUMBER(F44)),F44&gt;EOMONTH(STEUERUNG!$B$7,0),N44=0),"",IF(AND(((YEAR(STEUERUNG!$B$7)-YEAR(F44))*12+MONTH(STEUERUNG!$B$7)-MONTH(F44))&gt;=0,MOD(((YEAR(STEUERUNG!$B$7)-YEAR(F44))*12+MONTH(STEUERUNG!$B$7)-MONTH(F44)),N44)=0),EDATE(F44,((YEAR(STEUERUNG!$B$7)-YEAR(F44))*12+MONTH(STEUERUNG!$B$7)-MONTH(F44))),""))</x:f>
      </x:c>
      <x:c r="K44" s="64" t="n">
        <x:f>IF(OR(J44="",NOT(ISNUMBER(D44))),0,IF(A44="Einnahme",IF(OR(G44="Sicher",M44="Erledigt"),D44,0),IF(A44="Ausgabe",-D44,0)))</x:f>
        <x:v>0</x:v>
      </x:c>
      <x:c r="L44" s="44"/>
      <x:c r="M44" s="44"/>
      <x:c r="N44" s="29" t="str">
        <x:f>IF(C44="","",IF(E44="Monatlich",1,IF(E44="Vierteljährlich",3,IF(E44="Halbjährlich",6,IF(E44="Jährlich",12,0)))))</x:f>
      </x:c>
      <x:c r="O44" s="29" t="str">
        <x:f>IF(COUNTA(A44:H44)=0,"",IF(OR(A44="",C44="",NOT(ISNUMBER(D44)),D44&lt;=0,E44="",NOT(ISNUMBER(F44)),H44="",AND(A44="Einnahme",G44="")),"PRÜFEN","OK"))</x:f>
      </x:c>
    </x:row>
    <x:row r="45" ht="21" customHeight="1">
      <x:c r="A45" s="44"/>
      <x:c r="B45" s="44"/>
      <x:c r="C45" s="44"/>
      <x:c r="D45" s="50"/>
      <x:c r="E45" s="44"/>
      <x:c r="F45" s="54"/>
      <x:c r="G45" s="44"/>
      <x:c r="H45" s="44"/>
      <x:c r="I45" s="64" t="n">
        <x:f>IF(OR(C45="",H45&lt;&gt;"Ja",NOT(ISNUMBER(F45)),F45&gt;EOMONTH(STEUERUNG!$B$7,0),N45=0,NOT(ISNUMBER(D45))),0,D45/N45)</x:f>
        <x:v>0</x:v>
      </x:c>
      <x:c r="J45" s="66" t="str">
        <x:f>IF(OR(C45="",H45&lt;&gt;"Ja",NOT(ISNUMBER(F45)),F45&gt;EOMONTH(STEUERUNG!$B$7,0),N45=0),"",IF(AND(((YEAR(STEUERUNG!$B$7)-YEAR(F45))*12+MONTH(STEUERUNG!$B$7)-MONTH(F45))&gt;=0,MOD(((YEAR(STEUERUNG!$B$7)-YEAR(F45))*12+MONTH(STEUERUNG!$B$7)-MONTH(F45)),N45)=0),EDATE(F45,((YEAR(STEUERUNG!$B$7)-YEAR(F45))*12+MONTH(STEUERUNG!$B$7)-MONTH(F45))),""))</x:f>
      </x:c>
      <x:c r="K45" s="64" t="n">
        <x:f>IF(OR(J45="",NOT(ISNUMBER(D45))),0,IF(A45="Einnahme",IF(OR(G45="Sicher",M45="Erledigt"),D45,0),IF(A45="Ausgabe",-D45,0)))</x:f>
        <x:v>0</x:v>
      </x:c>
      <x:c r="L45" s="44"/>
      <x:c r="M45" s="44"/>
      <x:c r="N45" s="29" t="str">
        <x:f>IF(C45="","",IF(E45="Monatlich",1,IF(E45="Vierteljährlich",3,IF(E45="Halbjährlich",6,IF(E45="Jährlich",12,0)))))</x:f>
      </x:c>
      <x:c r="O45" s="29" t="str">
        <x:f>IF(COUNTA(A45:H45)=0,"",IF(OR(A45="",C45="",NOT(ISNUMBER(D45)),D45&lt;=0,E45="",NOT(ISNUMBER(F45)),H45="",AND(A45="Einnahme",G45="")),"PRÜFEN","OK"))</x:f>
      </x:c>
    </x:row>
    <x:row r="46" ht="21" customHeight="1">
      <x:c r="A46" s="44"/>
      <x:c r="B46" s="44"/>
      <x:c r="C46" s="44"/>
      <x:c r="D46" s="50"/>
      <x:c r="E46" s="44"/>
      <x:c r="F46" s="54"/>
      <x:c r="G46" s="44"/>
      <x:c r="H46" s="44"/>
      <x:c r="I46" s="64" t="n">
        <x:f>IF(OR(C46="",H46&lt;&gt;"Ja",NOT(ISNUMBER(F46)),F46&gt;EOMONTH(STEUERUNG!$B$7,0),N46=0,NOT(ISNUMBER(D46))),0,D46/N46)</x:f>
        <x:v>0</x:v>
      </x:c>
      <x:c r="J46" s="66" t="str">
        <x:f>IF(OR(C46="",H46&lt;&gt;"Ja",NOT(ISNUMBER(F46)),F46&gt;EOMONTH(STEUERUNG!$B$7,0),N46=0),"",IF(AND(((YEAR(STEUERUNG!$B$7)-YEAR(F46))*12+MONTH(STEUERUNG!$B$7)-MONTH(F46))&gt;=0,MOD(((YEAR(STEUERUNG!$B$7)-YEAR(F46))*12+MONTH(STEUERUNG!$B$7)-MONTH(F46)),N46)=0),EDATE(F46,((YEAR(STEUERUNG!$B$7)-YEAR(F46))*12+MONTH(STEUERUNG!$B$7)-MONTH(F46))),""))</x:f>
      </x:c>
      <x:c r="K46" s="64" t="n">
        <x:f>IF(OR(J46="",NOT(ISNUMBER(D46))),0,IF(A46="Einnahme",IF(OR(G46="Sicher",M46="Erledigt"),D46,0),IF(A46="Ausgabe",-D46,0)))</x:f>
        <x:v>0</x:v>
      </x:c>
      <x:c r="L46" s="44"/>
      <x:c r="M46" s="44"/>
      <x:c r="N46" s="29" t="str">
        <x:f>IF(C46="","",IF(E46="Monatlich",1,IF(E46="Vierteljährlich",3,IF(E46="Halbjährlich",6,IF(E46="Jährlich",12,0)))))</x:f>
      </x:c>
      <x:c r="O46" s="29" t="str">
        <x:f>IF(COUNTA(A46:H46)=0,"",IF(OR(A46="",C46="",NOT(ISNUMBER(D46)),D46&lt;=0,E46="",NOT(ISNUMBER(F46)),H46="",AND(A46="Einnahme",G46="")),"PRÜFEN","OK"))</x:f>
      </x:c>
    </x:row>
    <x:row r="47" ht="21" customHeight="1">
      <x:c r="A47" s="44"/>
      <x:c r="B47" s="44"/>
      <x:c r="C47" s="44"/>
      <x:c r="D47" s="50"/>
      <x:c r="E47" s="44"/>
      <x:c r="F47" s="54"/>
      <x:c r="G47" s="44"/>
      <x:c r="H47" s="44"/>
      <x:c r="I47" s="64" t="n">
        <x:f>IF(OR(C47="",H47&lt;&gt;"Ja",NOT(ISNUMBER(F47)),F47&gt;EOMONTH(STEUERUNG!$B$7,0),N47=0,NOT(ISNUMBER(D47))),0,D47/N47)</x:f>
        <x:v>0</x:v>
      </x:c>
      <x:c r="J47" s="66" t="str">
        <x:f>IF(OR(C47="",H47&lt;&gt;"Ja",NOT(ISNUMBER(F47)),F47&gt;EOMONTH(STEUERUNG!$B$7,0),N47=0),"",IF(AND(((YEAR(STEUERUNG!$B$7)-YEAR(F47))*12+MONTH(STEUERUNG!$B$7)-MONTH(F47))&gt;=0,MOD(((YEAR(STEUERUNG!$B$7)-YEAR(F47))*12+MONTH(STEUERUNG!$B$7)-MONTH(F47)),N47)=0),EDATE(F47,((YEAR(STEUERUNG!$B$7)-YEAR(F47))*12+MONTH(STEUERUNG!$B$7)-MONTH(F47))),""))</x:f>
      </x:c>
      <x:c r="K47" s="64" t="n">
        <x:f>IF(OR(J47="",NOT(ISNUMBER(D47))),0,IF(A47="Einnahme",IF(OR(G47="Sicher",M47="Erledigt"),D47,0),IF(A47="Ausgabe",-D47,0)))</x:f>
        <x:v>0</x:v>
      </x:c>
      <x:c r="L47" s="44"/>
      <x:c r="M47" s="44"/>
      <x:c r="N47" s="29" t="str">
        <x:f>IF(C47="","",IF(E47="Monatlich",1,IF(E47="Vierteljährlich",3,IF(E47="Halbjährlich",6,IF(E47="Jährlich",12,0)))))</x:f>
      </x:c>
      <x:c r="O47" s="29" t="str">
        <x:f>IF(COUNTA(A47:H47)=0,"",IF(OR(A47="",C47="",NOT(ISNUMBER(D47)),D47&lt;=0,E47="",NOT(ISNUMBER(F47)),H47="",AND(A47="Einnahme",G47="")),"PRÜFEN","OK"))</x:f>
      </x:c>
    </x:row>
    <x:row r="48" ht="21" customHeight="1">
      <x:c r="A48" s="44"/>
      <x:c r="B48" s="44"/>
      <x:c r="C48" s="44"/>
      <x:c r="D48" s="50"/>
      <x:c r="E48" s="44"/>
      <x:c r="F48" s="54"/>
      <x:c r="G48" s="44"/>
      <x:c r="H48" s="44"/>
      <x:c r="I48" s="64" t="n">
        <x:f>IF(OR(C48="",H48&lt;&gt;"Ja",NOT(ISNUMBER(F48)),F48&gt;EOMONTH(STEUERUNG!$B$7,0),N48=0,NOT(ISNUMBER(D48))),0,D48/N48)</x:f>
        <x:v>0</x:v>
      </x:c>
      <x:c r="J48" s="66" t="str">
        <x:f>IF(OR(C48="",H48&lt;&gt;"Ja",NOT(ISNUMBER(F48)),F48&gt;EOMONTH(STEUERUNG!$B$7,0),N48=0),"",IF(AND(((YEAR(STEUERUNG!$B$7)-YEAR(F48))*12+MONTH(STEUERUNG!$B$7)-MONTH(F48))&gt;=0,MOD(((YEAR(STEUERUNG!$B$7)-YEAR(F48))*12+MONTH(STEUERUNG!$B$7)-MONTH(F48)),N48)=0),EDATE(F48,((YEAR(STEUERUNG!$B$7)-YEAR(F48))*12+MONTH(STEUERUNG!$B$7)-MONTH(F48))),""))</x:f>
      </x:c>
      <x:c r="K48" s="64" t="n">
        <x:f>IF(OR(J48="",NOT(ISNUMBER(D48))),0,IF(A48="Einnahme",IF(OR(G48="Sicher",M48="Erledigt"),D48,0),IF(A48="Ausgabe",-D48,0)))</x:f>
        <x:v>0</x:v>
      </x:c>
      <x:c r="L48" s="44"/>
      <x:c r="M48" s="44"/>
      <x:c r="N48" s="29" t="str">
        <x:f>IF(C48="","",IF(E48="Monatlich",1,IF(E48="Vierteljährlich",3,IF(E48="Halbjährlich",6,IF(E48="Jährlich",12,0)))))</x:f>
      </x:c>
      <x:c r="O48" s="29" t="str">
        <x:f>IF(COUNTA(A48:H48)=0,"",IF(OR(A48="",C48="",NOT(ISNUMBER(D48)),D48&lt;=0,E48="",NOT(ISNUMBER(F48)),H48="",AND(A48="Einnahme",G48="")),"PRÜFEN","OK"))</x:f>
      </x:c>
    </x:row>
    <x:row r="49" ht="21" customHeight="1">
      <x:c r="A49" s="44"/>
      <x:c r="B49" s="44"/>
      <x:c r="C49" s="44"/>
      <x:c r="D49" s="50"/>
      <x:c r="E49" s="44"/>
      <x:c r="F49" s="54"/>
      <x:c r="G49" s="44"/>
      <x:c r="H49" s="44"/>
      <x:c r="I49" s="64" t="n">
        <x:f>IF(OR(C49="",H49&lt;&gt;"Ja",NOT(ISNUMBER(F49)),F49&gt;EOMONTH(STEUERUNG!$B$7,0),N49=0,NOT(ISNUMBER(D49))),0,D49/N49)</x:f>
        <x:v>0</x:v>
      </x:c>
      <x:c r="J49" s="66" t="str">
        <x:f>IF(OR(C49="",H49&lt;&gt;"Ja",NOT(ISNUMBER(F49)),F49&gt;EOMONTH(STEUERUNG!$B$7,0),N49=0),"",IF(AND(((YEAR(STEUERUNG!$B$7)-YEAR(F49))*12+MONTH(STEUERUNG!$B$7)-MONTH(F49))&gt;=0,MOD(((YEAR(STEUERUNG!$B$7)-YEAR(F49))*12+MONTH(STEUERUNG!$B$7)-MONTH(F49)),N49)=0),EDATE(F49,((YEAR(STEUERUNG!$B$7)-YEAR(F49))*12+MONTH(STEUERUNG!$B$7)-MONTH(F49))),""))</x:f>
      </x:c>
      <x:c r="K49" s="64" t="n">
        <x:f>IF(OR(J49="",NOT(ISNUMBER(D49))),0,IF(A49="Einnahme",IF(OR(G49="Sicher",M49="Erledigt"),D49,0),IF(A49="Ausgabe",-D49,0)))</x:f>
        <x:v>0</x:v>
      </x:c>
      <x:c r="L49" s="44"/>
      <x:c r="M49" s="44"/>
      <x:c r="N49" s="29" t="str">
        <x:f>IF(C49="","",IF(E49="Monatlich",1,IF(E49="Vierteljährlich",3,IF(E49="Halbjährlich",6,IF(E49="Jährlich",12,0)))))</x:f>
      </x:c>
      <x:c r="O49" s="29" t="str">
        <x:f>IF(COUNTA(A49:H49)=0,"",IF(OR(A49="",C49="",NOT(ISNUMBER(D49)),D49&lt;=0,E49="",NOT(ISNUMBER(F49)),H49="",AND(A49="Einnahme",G49="")),"PRÜFEN","OK"))</x:f>
      </x:c>
    </x:row>
    <x:row r="50" ht="21" customHeight="1">
      <x:c r="A50" s="44"/>
      <x:c r="B50" s="44"/>
      <x:c r="C50" s="44"/>
      <x:c r="D50" s="50"/>
      <x:c r="E50" s="44"/>
      <x:c r="F50" s="54"/>
      <x:c r="G50" s="44"/>
      <x:c r="H50" s="44"/>
      <x:c r="I50" s="64" t="n">
        <x:f>IF(OR(C50="",H50&lt;&gt;"Ja",NOT(ISNUMBER(F50)),F50&gt;EOMONTH(STEUERUNG!$B$7,0),N50=0,NOT(ISNUMBER(D50))),0,D50/N50)</x:f>
        <x:v>0</x:v>
      </x:c>
      <x:c r="J50" s="66" t="str">
        <x:f>IF(OR(C50="",H50&lt;&gt;"Ja",NOT(ISNUMBER(F50)),F50&gt;EOMONTH(STEUERUNG!$B$7,0),N50=0),"",IF(AND(((YEAR(STEUERUNG!$B$7)-YEAR(F50))*12+MONTH(STEUERUNG!$B$7)-MONTH(F50))&gt;=0,MOD(((YEAR(STEUERUNG!$B$7)-YEAR(F50))*12+MONTH(STEUERUNG!$B$7)-MONTH(F50)),N50)=0),EDATE(F50,((YEAR(STEUERUNG!$B$7)-YEAR(F50))*12+MONTH(STEUERUNG!$B$7)-MONTH(F50))),""))</x:f>
      </x:c>
      <x:c r="K50" s="64" t="n">
        <x:f>IF(OR(J50="",NOT(ISNUMBER(D50))),0,IF(A50="Einnahme",IF(OR(G50="Sicher",M50="Erledigt"),D50,0),IF(A50="Ausgabe",-D50,0)))</x:f>
        <x:v>0</x:v>
      </x:c>
      <x:c r="L50" s="44"/>
      <x:c r="M50" s="44"/>
      <x:c r="N50" s="29" t="str">
        <x:f>IF(C50="","",IF(E50="Monatlich",1,IF(E50="Vierteljährlich",3,IF(E50="Halbjährlich",6,IF(E50="Jährlich",12,0)))))</x:f>
      </x:c>
      <x:c r="O50" s="29" t="str">
        <x:f>IF(COUNTA(A50:H50)=0,"",IF(OR(A50="",C50="",NOT(ISNUMBER(D50)),D50&lt;=0,E50="",NOT(ISNUMBER(F50)),H50="",AND(A50="Einnahme",G50="")),"PRÜFEN","OK"))</x:f>
      </x:c>
    </x:row>
    <x:row r="51" ht="21" customHeight="1">
      <x:c r="A51" s="44"/>
      <x:c r="B51" s="44"/>
      <x:c r="C51" s="44"/>
      <x:c r="D51" s="50"/>
      <x:c r="E51" s="44"/>
      <x:c r="F51" s="54"/>
      <x:c r="G51" s="44"/>
      <x:c r="H51" s="44"/>
      <x:c r="I51" s="64" t="n">
        <x:f>IF(OR(C51="",H51&lt;&gt;"Ja",NOT(ISNUMBER(F51)),F51&gt;EOMONTH(STEUERUNG!$B$7,0),N51=0,NOT(ISNUMBER(D51))),0,D51/N51)</x:f>
        <x:v>0</x:v>
      </x:c>
      <x:c r="J51" s="66" t="str">
        <x:f>IF(OR(C51="",H51&lt;&gt;"Ja",NOT(ISNUMBER(F51)),F51&gt;EOMONTH(STEUERUNG!$B$7,0),N51=0),"",IF(AND(((YEAR(STEUERUNG!$B$7)-YEAR(F51))*12+MONTH(STEUERUNG!$B$7)-MONTH(F51))&gt;=0,MOD(((YEAR(STEUERUNG!$B$7)-YEAR(F51))*12+MONTH(STEUERUNG!$B$7)-MONTH(F51)),N51)=0),EDATE(F51,((YEAR(STEUERUNG!$B$7)-YEAR(F51))*12+MONTH(STEUERUNG!$B$7)-MONTH(F51))),""))</x:f>
      </x:c>
      <x:c r="K51" s="64" t="n">
        <x:f>IF(OR(J51="",NOT(ISNUMBER(D51))),0,IF(A51="Einnahme",IF(OR(G51="Sicher",M51="Erledigt"),D51,0),IF(A51="Ausgabe",-D51,0)))</x:f>
        <x:v>0</x:v>
      </x:c>
      <x:c r="L51" s="44"/>
      <x:c r="M51" s="44"/>
      <x:c r="N51" s="29" t="str">
        <x:f>IF(C51="","",IF(E51="Monatlich",1,IF(E51="Vierteljährlich",3,IF(E51="Halbjährlich",6,IF(E51="Jährlich",12,0)))))</x:f>
      </x:c>
      <x:c r="O51" s="29" t="str">
        <x:f>IF(COUNTA(A51:H51)=0,"",IF(OR(A51="",C51="",NOT(ISNUMBER(D51)),D51&lt;=0,E51="",NOT(ISNUMBER(F51)),H51="",AND(A51="Einnahme",G51="")),"PRÜFEN","OK"))</x:f>
      </x:c>
    </x:row>
    <x:row r="52" ht="21" customHeight="1">
      <x:c r="A52" s="44"/>
      <x:c r="B52" s="44"/>
      <x:c r="C52" s="44"/>
      <x:c r="D52" s="50"/>
      <x:c r="E52" s="44"/>
      <x:c r="F52" s="54"/>
      <x:c r="G52" s="44"/>
      <x:c r="H52" s="44"/>
      <x:c r="I52" s="64" t="n">
        <x:f>IF(OR(C52="",H52&lt;&gt;"Ja",NOT(ISNUMBER(F52)),F52&gt;EOMONTH(STEUERUNG!$B$7,0),N52=0,NOT(ISNUMBER(D52))),0,D52/N52)</x:f>
        <x:v>0</x:v>
      </x:c>
      <x:c r="J52" s="66" t="str">
        <x:f>IF(OR(C52="",H52&lt;&gt;"Ja",NOT(ISNUMBER(F52)),F52&gt;EOMONTH(STEUERUNG!$B$7,0),N52=0),"",IF(AND(((YEAR(STEUERUNG!$B$7)-YEAR(F52))*12+MONTH(STEUERUNG!$B$7)-MONTH(F52))&gt;=0,MOD(((YEAR(STEUERUNG!$B$7)-YEAR(F52))*12+MONTH(STEUERUNG!$B$7)-MONTH(F52)),N52)=0),EDATE(F52,((YEAR(STEUERUNG!$B$7)-YEAR(F52))*12+MONTH(STEUERUNG!$B$7)-MONTH(F52))),""))</x:f>
      </x:c>
      <x:c r="K52" s="64" t="n">
        <x:f>IF(OR(J52="",NOT(ISNUMBER(D52))),0,IF(A52="Einnahme",IF(OR(G52="Sicher",M52="Erledigt"),D52,0),IF(A52="Ausgabe",-D52,0)))</x:f>
        <x:v>0</x:v>
      </x:c>
      <x:c r="L52" s="44"/>
      <x:c r="M52" s="44"/>
      <x:c r="N52" s="29" t="str">
        <x:f>IF(C52="","",IF(E52="Monatlich",1,IF(E52="Vierteljährlich",3,IF(E52="Halbjährlich",6,IF(E52="Jährlich",12,0)))))</x:f>
      </x:c>
      <x:c r="O52" s="29" t="str">
        <x:f>IF(COUNTA(A52:H52)=0,"",IF(OR(A52="",C52="",NOT(ISNUMBER(D52)),D52&lt;=0,E52="",NOT(ISNUMBER(F52)),H52="",AND(A52="Einnahme",G52="")),"PRÜFEN","OK"))</x:f>
      </x:c>
    </x:row>
    <x:row r="53" ht="21" customHeight="1">
      <x:c r="A53" s="44"/>
      <x:c r="B53" s="44"/>
      <x:c r="C53" s="44"/>
      <x:c r="D53" s="50"/>
      <x:c r="E53" s="44"/>
      <x:c r="F53" s="54"/>
      <x:c r="G53" s="44"/>
      <x:c r="H53" s="44"/>
      <x:c r="I53" s="64" t="n">
        <x:f>IF(OR(C53="",H53&lt;&gt;"Ja",NOT(ISNUMBER(F53)),F53&gt;EOMONTH(STEUERUNG!$B$7,0),N53=0,NOT(ISNUMBER(D53))),0,D53/N53)</x:f>
        <x:v>0</x:v>
      </x:c>
      <x:c r="J53" s="66" t="str">
        <x:f>IF(OR(C53="",H53&lt;&gt;"Ja",NOT(ISNUMBER(F53)),F53&gt;EOMONTH(STEUERUNG!$B$7,0),N53=0),"",IF(AND(((YEAR(STEUERUNG!$B$7)-YEAR(F53))*12+MONTH(STEUERUNG!$B$7)-MONTH(F53))&gt;=0,MOD(((YEAR(STEUERUNG!$B$7)-YEAR(F53))*12+MONTH(STEUERUNG!$B$7)-MONTH(F53)),N53)=0),EDATE(F53,((YEAR(STEUERUNG!$B$7)-YEAR(F53))*12+MONTH(STEUERUNG!$B$7)-MONTH(F53))),""))</x:f>
      </x:c>
      <x:c r="K53" s="64" t="n">
        <x:f>IF(OR(J53="",NOT(ISNUMBER(D53))),0,IF(A53="Einnahme",IF(OR(G53="Sicher",M53="Erledigt"),D53,0),IF(A53="Ausgabe",-D53,0)))</x:f>
        <x:v>0</x:v>
      </x:c>
      <x:c r="L53" s="44"/>
      <x:c r="M53" s="44"/>
      <x:c r="N53" s="29" t="str">
        <x:f>IF(C53="","",IF(E53="Monatlich",1,IF(E53="Vierteljährlich",3,IF(E53="Halbjährlich",6,IF(E53="Jährlich",12,0)))))</x:f>
      </x:c>
      <x:c r="O53" s="29" t="str">
        <x:f>IF(COUNTA(A53:H53)=0,"",IF(OR(A53="",C53="",NOT(ISNUMBER(D53)),D53&lt;=0,E53="",NOT(ISNUMBER(F53)),H53="",AND(A53="Einnahme",G53="")),"PRÜFEN","OK"))</x:f>
      </x:c>
    </x:row>
    <x:row r="54" ht="21" customHeight="1">
      <x:c r="A54" s="44"/>
      <x:c r="B54" s="44"/>
      <x:c r="C54" s="44"/>
      <x:c r="D54" s="50"/>
      <x:c r="E54" s="44"/>
      <x:c r="F54" s="54"/>
      <x:c r="G54" s="44"/>
      <x:c r="H54" s="44"/>
      <x:c r="I54" s="64" t="n">
        <x:f>IF(OR(C54="",H54&lt;&gt;"Ja",NOT(ISNUMBER(F54)),F54&gt;EOMONTH(STEUERUNG!$B$7,0),N54=0,NOT(ISNUMBER(D54))),0,D54/N54)</x:f>
        <x:v>0</x:v>
      </x:c>
      <x:c r="J54" s="66" t="str">
        <x:f>IF(OR(C54="",H54&lt;&gt;"Ja",NOT(ISNUMBER(F54)),F54&gt;EOMONTH(STEUERUNG!$B$7,0),N54=0),"",IF(AND(((YEAR(STEUERUNG!$B$7)-YEAR(F54))*12+MONTH(STEUERUNG!$B$7)-MONTH(F54))&gt;=0,MOD(((YEAR(STEUERUNG!$B$7)-YEAR(F54))*12+MONTH(STEUERUNG!$B$7)-MONTH(F54)),N54)=0),EDATE(F54,((YEAR(STEUERUNG!$B$7)-YEAR(F54))*12+MONTH(STEUERUNG!$B$7)-MONTH(F54))),""))</x:f>
      </x:c>
      <x:c r="K54" s="64" t="n">
        <x:f>IF(OR(J54="",NOT(ISNUMBER(D54))),0,IF(A54="Einnahme",IF(OR(G54="Sicher",M54="Erledigt"),D54,0),IF(A54="Ausgabe",-D54,0)))</x:f>
        <x:v>0</x:v>
      </x:c>
      <x:c r="L54" s="44"/>
      <x:c r="M54" s="44"/>
      <x:c r="N54" s="29" t="str">
        <x:f>IF(C54="","",IF(E54="Monatlich",1,IF(E54="Vierteljährlich",3,IF(E54="Halbjährlich",6,IF(E54="Jährlich",12,0)))))</x:f>
      </x:c>
      <x:c r="O54" s="29" t="str">
        <x:f>IF(COUNTA(A54:H54)=0,"",IF(OR(A54="",C54="",NOT(ISNUMBER(D54)),D54&lt;=0,E54="",NOT(ISNUMBER(F54)),H54="",AND(A54="Einnahme",G54="")),"PRÜFEN","OK"))</x:f>
      </x:c>
    </x:row>
    <x:row r="55" ht="21" customHeight="1">
      <x:c r="A55" s="44"/>
      <x:c r="B55" s="44"/>
      <x:c r="C55" s="44"/>
      <x:c r="D55" s="50"/>
      <x:c r="E55" s="44"/>
      <x:c r="F55" s="54"/>
      <x:c r="G55" s="44"/>
      <x:c r="H55" s="44"/>
      <x:c r="I55" s="64" t="n">
        <x:f>IF(OR(C55="",H55&lt;&gt;"Ja",NOT(ISNUMBER(F55)),F55&gt;EOMONTH(STEUERUNG!$B$7,0),N55=0,NOT(ISNUMBER(D55))),0,D55/N55)</x:f>
        <x:v>0</x:v>
      </x:c>
      <x:c r="J55" s="66" t="str">
        <x:f>IF(OR(C55="",H55&lt;&gt;"Ja",NOT(ISNUMBER(F55)),F55&gt;EOMONTH(STEUERUNG!$B$7,0),N55=0),"",IF(AND(((YEAR(STEUERUNG!$B$7)-YEAR(F55))*12+MONTH(STEUERUNG!$B$7)-MONTH(F55))&gt;=0,MOD(((YEAR(STEUERUNG!$B$7)-YEAR(F55))*12+MONTH(STEUERUNG!$B$7)-MONTH(F55)),N55)=0),EDATE(F55,((YEAR(STEUERUNG!$B$7)-YEAR(F55))*12+MONTH(STEUERUNG!$B$7)-MONTH(F55))),""))</x:f>
      </x:c>
      <x:c r="K55" s="64" t="n">
        <x:f>IF(OR(J55="",NOT(ISNUMBER(D55))),0,IF(A55="Einnahme",IF(OR(G55="Sicher",M55="Erledigt"),D55,0),IF(A55="Ausgabe",-D55,0)))</x:f>
        <x:v>0</x:v>
      </x:c>
      <x:c r="L55" s="44"/>
      <x:c r="M55" s="44"/>
      <x:c r="N55" s="29" t="str">
        <x:f>IF(C55="","",IF(E55="Monatlich",1,IF(E55="Vierteljährlich",3,IF(E55="Halbjährlich",6,IF(E55="Jährlich",12,0)))))</x:f>
      </x:c>
      <x:c r="O55" s="29" t="str">
        <x:f>IF(COUNTA(A55:H55)=0,"",IF(OR(A55="",C55="",NOT(ISNUMBER(D55)),D55&lt;=0,E55="",NOT(ISNUMBER(F55)),H55="",AND(A55="Einnahme",G55="")),"PRÜFEN","OK"))</x:f>
      </x:c>
    </x:row>
    <x:row r="56" ht="21" customHeight="1">
      <x:c r="A56" s="44"/>
      <x:c r="B56" s="44"/>
      <x:c r="C56" s="44"/>
      <x:c r="D56" s="50"/>
      <x:c r="E56" s="44"/>
      <x:c r="F56" s="54"/>
      <x:c r="G56" s="44"/>
      <x:c r="H56" s="44"/>
      <x:c r="I56" s="64" t="n">
        <x:f>IF(OR(C56="",H56&lt;&gt;"Ja",NOT(ISNUMBER(F56)),F56&gt;EOMONTH(STEUERUNG!$B$7,0),N56=0,NOT(ISNUMBER(D56))),0,D56/N56)</x:f>
        <x:v>0</x:v>
      </x:c>
      <x:c r="J56" s="66" t="str">
        <x:f>IF(OR(C56="",H56&lt;&gt;"Ja",NOT(ISNUMBER(F56)),F56&gt;EOMONTH(STEUERUNG!$B$7,0),N56=0),"",IF(AND(((YEAR(STEUERUNG!$B$7)-YEAR(F56))*12+MONTH(STEUERUNG!$B$7)-MONTH(F56))&gt;=0,MOD(((YEAR(STEUERUNG!$B$7)-YEAR(F56))*12+MONTH(STEUERUNG!$B$7)-MONTH(F56)),N56)=0),EDATE(F56,((YEAR(STEUERUNG!$B$7)-YEAR(F56))*12+MONTH(STEUERUNG!$B$7)-MONTH(F56))),""))</x:f>
      </x:c>
      <x:c r="K56" s="64" t="n">
        <x:f>IF(OR(J56="",NOT(ISNUMBER(D56))),0,IF(A56="Einnahme",IF(OR(G56="Sicher",M56="Erledigt"),D56,0),IF(A56="Ausgabe",-D56,0)))</x:f>
        <x:v>0</x:v>
      </x:c>
      <x:c r="L56" s="44"/>
      <x:c r="M56" s="44"/>
      <x:c r="N56" s="29" t="str">
        <x:f>IF(C56="","",IF(E56="Monatlich",1,IF(E56="Vierteljährlich",3,IF(E56="Halbjährlich",6,IF(E56="Jährlich",12,0)))))</x:f>
      </x:c>
      <x:c r="O56" s="29" t="str">
        <x:f>IF(COUNTA(A56:H56)=0,"",IF(OR(A56="",C56="",NOT(ISNUMBER(D56)),D56&lt;=0,E56="",NOT(ISNUMBER(F56)),H56="",AND(A56="Einnahme",G56="")),"PRÜFEN","OK"))</x:f>
      </x:c>
    </x:row>
    <x:row r="57" ht="21" customHeight="1">
      <x:c r="A57" s="44"/>
      <x:c r="B57" s="44"/>
      <x:c r="C57" s="44"/>
      <x:c r="D57" s="50"/>
      <x:c r="E57" s="44"/>
      <x:c r="F57" s="54"/>
      <x:c r="G57" s="44"/>
      <x:c r="H57" s="44"/>
      <x:c r="I57" s="64" t="n">
        <x:f>IF(OR(C57="",H57&lt;&gt;"Ja",NOT(ISNUMBER(F57)),F57&gt;EOMONTH(STEUERUNG!$B$7,0),N57=0,NOT(ISNUMBER(D57))),0,D57/N57)</x:f>
        <x:v>0</x:v>
      </x:c>
      <x:c r="J57" s="66" t="str">
        <x:f>IF(OR(C57="",H57&lt;&gt;"Ja",NOT(ISNUMBER(F57)),F57&gt;EOMONTH(STEUERUNG!$B$7,0),N57=0),"",IF(AND(((YEAR(STEUERUNG!$B$7)-YEAR(F57))*12+MONTH(STEUERUNG!$B$7)-MONTH(F57))&gt;=0,MOD(((YEAR(STEUERUNG!$B$7)-YEAR(F57))*12+MONTH(STEUERUNG!$B$7)-MONTH(F57)),N57)=0),EDATE(F57,((YEAR(STEUERUNG!$B$7)-YEAR(F57))*12+MONTH(STEUERUNG!$B$7)-MONTH(F57))),""))</x:f>
      </x:c>
      <x:c r="K57" s="64" t="n">
        <x:f>IF(OR(J57="",NOT(ISNUMBER(D57))),0,IF(A57="Einnahme",IF(OR(G57="Sicher",M57="Erledigt"),D57,0),IF(A57="Ausgabe",-D57,0)))</x:f>
        <x:v>0</x:v>
      </x:c>
      <x:c r="L57" s="44"/>
      <x:c r="M57" s="44"/>
      <x:c r="N57" s="29" t="str">
        <x:f>IF(C57="","",IF(E57="Monatlich",1,IF(E57="Vierteljährlich",3,IF(E57="Halbjährlich",6,IF(E57="Jährlich",12,0)))))</x:f>
      </x:c>
      <x:c r="O57" s="29" t="str">
        <x:f>IF(COUNTA(A57:H57)=0,"",IF(OR(A57="",C57="",NOT(ISNUMBER(D57)),D57&lt;=0,E57="",NOT(ISNUMBER(F57)),H57="",AND(A57="Einnahme",G57="")),"PRÜFEN","OK"))</x:f>
      </x:c>
    </x:row>
    <x:row r="58" ht="21" customHeight="1">
      <x:c r="A58" s="44"/>
      <x:c r="B58" s="44"/>
      <x:c r="C58" s="44"/>
      <x:c r="D58" s="50"/>
      <x:c r="E58" s="44"/>
      <x:c r="F58" s="54"/>
      <x:c r="G58" s="44"/>
      <x:c r="H58" s="44"/>
      <x:c r="I58" s="64" t="n">
        <x:f>IF(OR(C58="",H58&lt;&gt;"Ja",NOT(ISNUMBER(F58)),F58&gt;EOMONTH(STEUERUNG!$B$7,0),N58=0,NOT(ISNUMBER(D58))),0,D58/N58)</x:f>
        <x:v>0</x:v>
      </x:c>
      <x:c r="J58" s="66" t="str">
        <x:f>IF(OR(C58="",H58&lt;&gt;"Ja",NOT(ISNUMBER(F58)),F58&gt;EOMONTH(STEUERUNG!$B$7,0),N58=0),"",IF(AND(((YEAR(STEUERUNG!$B$7)-YEAR(F58))*12+MONTH(STEUERUNG!$B$7)-MONTH(F58))&gt;=0,MOD(((YEAR(STEUERUNG!$B$7)-YEAR(F58))*12+MONTH(STEUERUNG!$B$7)-MONTH(F58)),N58)=0),EDATE(F58,((YEAR(STEUERUNG!$B$7)-YEAR(F58))*12+MONTH(STEUERUNG!$B$7)-MONTH(F58))),""))</x:f>
      </x:c>
      <x:c r="K58" s="64" t="n">
        <x:f>IF(OR(J58="",NOT(ISNUMBER(D58))),0,IF(A58="Einnahme",IF(OR(G58="Sicher",M58="Erledigt"),D58,0),IF(A58="Ausgabe",-D58,0)))</x:f>
        <x:v>0</x:v>
      </x:c>
      <x:c r="L58" s="44"/>
      <x:c r="M58" s="44"/>
      <x:c r="N58" s="29" t="str">
        <x:f>IF(C58="","",IF(E58="Monatlich",1,IF(E58="Vierteljährlich",3,IF(E58="Halbjährlich",6,IF(E58="Jährlich",12,0)))))</x:f>
      </x:c>
      <x:c r="O58" s="29" t="str">
        <x:f>IF(COUNTA(A58:H58)=0,"",IF(OR(A58="",C58="",NOT(ISNUMBER(D58)),D58&lt;=0,E58="",NOT(ISNUMBER(F58)),H58="",AND(A58="Einnahme",G58="")),"PRÜFEN","OK"))</x:f>
      </x:c>
    </x:row>
    <x:row r="59" ht="21" customHeight="1">
      <x:c r="A59" s="44"/>
      <x:c r="B59" s="44"/>
      <x:c r="C59" s="44"/>
      <x:c r="D59" s="50"/>
      <x:c r="E59" s="44"/>
      <x:c r="F59" s="54"/>
      <x:c r="G59" s="44"/>
      <x:c r="H59" s="44"/>
      <x:c r="I59" s="64" t="n">
        <x:f>IF(OR(C59="",H59&lt;&gt;"Ja",NOT(ISNUMBER(F59)),F59&gt;EOMONTH(STEUERUNG!$B$7,0),N59=0,NOT(ISNUMBER(D59))),0,D59/N59)</x:f>
        <x:v>0</x:v>
      </x:c>
      <x:c r="J59" s="66" t="str">
        <x:f>IF(OR(C59="",H59&lt;&gt;"Ja",NOT(ISNUMBER(F59)),F59&gt;EOMONTH(STEUERUNG!$B$7,0),N59=0),"",IF(AND(((YEAR(STEUERUNG!$B$7)-YEAR(F59))*12+MONTH(STEUERUNG!$B$7)-MONTH(F59))&gt;=0,MOD(((YEAR(STEUERUNG!$B$7)-YEAR(F59))*12+MONTH(STEUERUNG!$B$7)-MONTH(F59)),N59)=0),EDATE(F59,((YEAR(STEUERUNG!$B$7)-YEAR(F59))*12+MONTH(STEUERUNG!$B$7)-MONTH(F59))),""))</x:f>
      </x:c>
      <x:c r="K59" s="64" t="n">
        <x:f>IF(OR(J59="",NOT(ISNUMBER(D59))),0,IF(A59="Einnahme",IF(OR(G59="Sicher",M59="Erledigt"),D59,0),IF(A59="Ausgabe",-D59,0)))</x:f>
        <x:v>0</x:v>
      </x:c>
      <x:c r="L59" s="44"/>
      <x:c r="M59" s="44"/>
      <x:c r="N59" s="29" t="str">
        <x:f>IF(C59="","",IF(E59="Monatlich",1,IF(E59="Vierteljährlich",3,IF(E59="Halbjährlich",6,IF(E59="Jährlich",12,0)))))</x:f>
      </x:c>
      <x:c r="O59" s="29" t="str">
        <x:f>IF(COUNTA(A59:H59)=0,"",IF(OR(A59="",C59="",NOT(ISNUMBER(D59)),D59&lt;=0,E59="",NOT(ISNUMBER(F59)),H59="",AND(A59="Einnahme",G59="")),"PRÜFEN","OK"))</x:f>
      </x:c>
    </x:row>
    <x:row r="60" ht="21" customHeight="1">
      <x:c r="A60" s="44"/>
      <x:c r="B60" s="44"/>
      <x:c r="C60" s="44"/>
      <x:c r="D60" s="50"/>
      <x:c r="E60" s="44"/>
      <x:c r="F60" s="54"/>
      <x:c r="G60" s="44"/>
      <x:c r="H60" s="44"/>
      <x:c r="I60" s="64" t="n">
        <x:f>IF(OR(C60="",H60&lt;&gt;"Ja",NOT(ISNUMBER(F60)),F60&gt;EOMONTH(STEUERUNG!$B$7,0),N60=0,NOT(ISNUMBER(D60))),0,D60/N60)</x:f>
        <x:v>0</x:v>
      </x:c>
      <x:c r="J60" s="66" t="str">
        <x:f>IF(OR(C60="",H60&lt;&gt;"Ja",NOT(ISNUMBER(F60)),F60&gt;EOMONTH(STEUERUNG!$B$7,0),N60=0),"",IF(AND(((YEAR(STEUERUNG!$B$7)-YEAR(F60))*12+MONTH(STEUERUNG!$B$7)-MONTH(F60))&gt;=0,MOD(((YEAR(STEUERUNG!$B$7)-YEAR(F60))*12+MONTH(STEUERUNG!$B$7)-MONTH(F60)),N60)=0),EDATE(F60,((YEAR(STEUERUNG!$B$7)-YEAR(F60))*12+MONTH(STEUERUNG!$B$7)-MONTH(F60))),""))</x:f>
      </x:c>
      <x:c r="K60" s="64" t="n">
        <x:f>IF(OR(J60="",NOT(ISNUMBER(D60))),0,IF(A60="Einnahme",IF(OR(G60="Sicher",M60="Erledigt"),D60,0),IF(A60="Ausgabe",-D60,0)))</x:f>
        <x:v>0</x:v>
      </x:c>
      <x:c r="L60" s="44"/>
      <x:c r="M60" s="44"/>
      <x:c r="N60" s="29" t="str">
        <x:f>IF(C60="","",IF(E60="Monatlich",1,IF(E60="Vierteljährlich",3,IF(E60="Halbjährlich",6,IF(E60="Jährlich",12,0)))))</x:f>
      </x:c>
      <x:c r="O60" s="29" t="str">
        <x:f>IF(COUNTA(A60:H60)=0,"",IF(OR(A60="",C60="",NOT(ISNUMBER(D60)),D60&lt;=0,E60="",NOT(ISNUMBER(F60)),H60="",AND(A60="Einnahme",G60="")),"PRÜFEN","OK"))</x:f>
      </x:c>
    </x:row>
    <x:row r="61" ht="21" customHeight="1">
      <x:c r="A61" s="44"/>
      <x:c r="B61" s="44"/>
      <x:c r="C61" s="44"/>
      <x:c r="D61" s="50"/>
      <x:c r="E61" s="44"/>
      <x:c r="F61" s="54"/>
      <x:c r="G61" s="44"/>
      <x:c r="H61" s="44"/>
      <x:c r="I61" s="64" t="n">
        <x:f>IF(OR(C61="",H61&lt;&gt;"Ja",NOT(ISNUMBER(F61)),F61&gt;EOMONTH(STEUERUNG!$B$7,0),N61=0,NOT(ISNUMBER(D61))),0,D61/N61)</x:f>
        <x:v>0</x:v>
      </x:c>
      <x:c r="J61" s="66" t="str">
        <x:f>IF(OR(C61="",H61&lt;&gt;"Ja",NOT(ISNUMBER(F61)),F61&gt;EOMONTH(STEUERUNG!$B$7,0),N61=0),"",IF(AND(((YEAR(STEUERUNG!$B$7)-YEAR(F61))*12+MONTH(STEUERUNG!$B$7)-MONTH(F61))&gt;=0,MOD(((YEAR(STEUERUNG!$B$7)-YEAR(F61))*12+MONTH(STEUERUNG!$B$7)-MONTH(F61)),N61)=0),EDATE(F61,((YEAR(STEUERUNG!$B$7)-YEAR(F61))*12+MONTH(STEUERUNG!$B$7)-MONTH(F61))),""))</x:f>
      </x:c>
      <x:c r="K61" s="64" t="n">
        <x:f>IF(OR(J61="",NOT(ISNUMBER(D61))),0,IF(A61="Einnahme",IF(OR(G61="Sicher",M61="Erledigt"),D61,0),IF(A61="Ausgabe",-D61,0)))</x:f>
        <x:v>0</x:v>
      </x:c>
      <x:c r="L61" s="44"/>
      <x:c r="M61" s="44"/>
      <x:c r="N61" s="29" t="str">
        <x:f>IF(C61="","",IF(E61="Monatlich",1,IF(E61="Vierteljährlich",3,IF(E61="Halbjährlich",6,IF(E61="Jährlich",12,0)))))</x:f>
      </x:c>
      <x:c r="O61" s="29" t="str">
        <x:f>IF(COUNTA(A61:H61)=0,"",IF(OR(A61="",C61="",NOT(ISNUMBER(D61)),D61&lt;=0,E61="",NOT(ISNUMBER(F61)),H61="",AND(A61="Einnahme",G61="")),"PRÜFEN","OK"))</x:f>
      </x:c>
    </x:row>
    <x:row r="62" ht="21" customHeight="1">
      <x:c r="A62" s="44"/>
      <x:c r="B62" s="44"/>
      <x:c r="C62" s="44"/>
      <x:c r="D62" s="50"/>
      <x:c r="E62" s="44"/>
      <x:c r="F62" s="54"/>
      <x:c r="G62" s="44"/>
      <x:c r="H62" s="44"/>
      <x:c r="I62" s="64" t="n">
        <x:f>IF(OR(C62="",H62&lt;&gt;"Ja",NOT(ISNUMBER(F62)),F62&gt;EOMONTH(STEUERUNG!$B$7,0),N62=0,NOT(ISNUMBER(D62))),0,D62/N62)</x:f>
        <x:v>0</x:v>
      </x:c>
      <x:c r="J62" s="66" t="str">
        <x:f>IF(OR(C62="",H62&lt;&gt;"Ja",NOT(ISNUMBER(F62)),F62&gt;EOMONTH(STEUERUNG!$B$7,0),N62=0),"",IF(AND(((YEAR(STEUERUNG!$B$7)-YEAR(F62))*12+MONTH(STEUERUNG!$B$7)-MONTH(F62))&gt;=0,MOD(((YEAR(STEUERUNG!$B$7)-YEAR(F62))*12+MONTH(STEUERUNG!$B$7)-MONTH(F62)),N62)=0),EDATE(F62,((YEAR(STEUERUNG!$B$7)-YEAR(F62))*12+MONTH(STEUERUNG!$B$7)-MONTH(F62))),""))</x:f>
      </x:c>
      <x:c r="K62" s="64" t="n">
        <x:f>IF(OR(J62="",NOT(ISNUMBER(D62))),0,IF(A62="Einnahme",IF(OR(G62="Sicher",M62="Erledigt"),D62,0),IF(A62="Ausgabe",-D62,0)))</x:f>
        <x:v>0</x:v>
      </x:c>
      <x:c r="L62" s="44"/>
      <x:c r="M62" s="44"/>
      <x:c r="N62" s="29" t="str">
        <x:f>IF(C62="","",IF(E62="Monatlich",1,IF(E62="Vierteljährlich",3,IF(E62="Halbjährlich",6,IF(E62="Jährlich",12,0)))))</x:f>
      </x:c>
      <x:c r="O62" s="29" t="str">
        <x:f>IF(COUNTA(A62:H62)=0,"",IF(OR(A62="",C62="",NOT(ISNUMBER(D62)),D62&lt;=0,E62="",NOT(ISNUMBER(F62)),H62="",AND(A62="Einnahme",G62="")),"PRÜFEN","OK"))</x:f>
      </x:c>
    </x:row>
    <x:row r="63" ht="21" customHeight="1">
      <x:c r="A63" s="44"/>
      <x:c r="B63" s="44"/>
      <x:c r="C63" s="44"/>
      <x:c r="D63" s="50"/>
      <x:c r="E63" s="44"/>
      <x:c r="F63" s="54"/>
      <x:c r="G63" s="44"/>
      <x:c r="H63" s="44"/>
      <x:c r="I63" s="64" t="n">
        <x:f>IF(OR(C63="",H63&lt;&gt;"Ja",NOT(ISNUMBER(F63)),F63&gt;EOMONTH(STEUERUNG!$B$7,0),N63=0,NOT(ISNUMBER(D63))),0,D63/N63)</x:f>
        <x:v>0</x:v>
      </x:c>
      <x:c r="J63" s="66" t="str">
        <x:f>IF(OR(C63="",H63&lt;&gt;"Ja",NOT(ISNUMBER(F63)),F63&gt;EOMONTH(STEUERUNG!$B$7,0),N63=0),"",IF(AND(((YEAR(STEUERUNG!$B$7)-YEAR(F63))*12+MONTH(STEUERUNG!$B$7)-MONTH(F63))&gt;=0,MOD(((YEAR(STEUERUNG!$B$7)-YEAR(F63))*12+MONTH(STEUERUNG!$B$7)-MONTH(F63)),N63)=0),EDATE(F63,((YEAR(STEUERUNG!$B$7)-YEAR(F63))*12+MONTH(STEUERUNG!$B$7)-MONTH(F63))),""))</x:f>
      </x:c>
      <x:c r="K63" s="64" t="n">
        <x:f>IF(OR(J63="",NOT(ISNUMBER(D63))),0,IF(A63="Einnahme",IF(OR(G63="Sicher",M63="Erledigt"),D63,0),IF(A63="Ausgabe",-D63,0)))</x:f>
        <x:v>0</x:v>
      </x:c>
      <x:c r="L63" s="44"/>
      <x:c r="M63" s="44"/>
      <x:c r="N63" s="29" t="str">
        <x:f>IF(C63="","",IF(E63="Monatlich",1,IF(E63="Vierteljährlich",3,IF(E63="Halbjährlich",6,IF(E63="Jährlich",12,0)))))</x:f>
      </x:c>
      <x:c r="O63" s="29" t="str">
        <x:f>IF(COUNTA(A63:H63)=0,"",IF(OR(A63="",C63="",NOT(ISNUMBER(D63)),D63&lt;=0,E63="",NOT(ISNUMBER(F63)),H63="",AND(A63="Einnahme",G63="")),"PRÜFEN","OK"))</x:f>
      </x:c>
    </x:row>
    <x:row r="64" ht="21" customHeight="1">
      <x:c r="A64" s="44"/>
      <x:c r="B64" s="44"/>
      <x:c r="C64" s="44"/>
      <x:c r="D64" s="50"/>
      <x:c r="E64" s="44"/>
      <x:c r="F64" s="54"/>
      <x:c r="G64" s="44"/>
      <x:c r="H64" s="44"/>
      <x:c r="I64" s="64" t="n">
        <x:f>IF(OR(C64="",H64&lt;&gt;"Ja",NOT(ISNUMBER(F64)),F64&gt;EOMONTH(STEUERUNG!$B$7,0),N64=0,NOT(ISNUMBER(D64))),0,D64/N64)</x:f>
        <x:v>0</x:v>
      </x:c>
      <x:c r="J64" s="66" t="str">
        <x:f>IF(OR(C64="",H64&lt;&gt;"Ja",NOT(ISNUMBER(F64)),F64&gt;EOMONTH(STEUERUNG!$B$7,0),N64=0),"",IF(AND(((YEAR(STEUERUNG!$B$7)-YEAR(F64))*12+MONTH(STEUERUNG!$B$7)-MONTH(F64))&gt;=0,MOD(((YEAR(STEUERUNG!$B$7)-YEAR(F64))*12+MONTH(STEUERUNG!$B$7)-MONTH(F64)),N64)=0),EDATE(F64,((YEAR(STEUERUNG!$B$7)-YEAR(F64))*12+MONTH(STEUERUNG!$B$7)-MONTH(F64))),""))</x:f>
      </x:c>
      <x:c r="K64" s="64" t="n">
        <x:f>IF(OR(J64="",NOT(ISNUMBER(D64))),0,IF(A64="Einnahme",IF(OR(G64="Sicher",M64="Erledigt"),D64,0),IF(A64="Ausgabe",-D64,0)))</x:f>
        <x:v>0</x:v>
      </x:c>
      <x:c r="L64" s="44"/>
      <x:c r="M64" s="44"/>
      <x:c r="N64" s="29" t="str">
        <x:f>IF(C64="","",IF(E64="Monatlich",1,IF(E64="Vierteljährlich",3,IF(E64="Halbjährlich",6,IF(E64="Jährlich",12,0)))))</x:f>
      </x:c>
      <x:c r="O64" s="29" t="str">
        <x:f>IF(COUNTA(A64:H64)=0,"",IF(OR(A64="",C64="",NOT(ISNUMBER(D64)),D64&lt;=0,E64="",NOT(ISNUMBER(F64)),H64="",AND(A64="Einnahme",G64="")),"PRÜFEN","OK"))</x:f>
      </x:c>
    </x:row>
    <x:row r="65" ht="21" customHeight="1">
      <x:c r="A65" s="44"/>
      <x:c r="B65" s="44"/>
      <x:c r="C65" s="44"/>
      <x:c r="D65" s="50"/>
      <x:c r="E65" s="44"/>
      <x:c r="F65" s="54"/>
      <x:c r="G65" s="44"/>
      <x:c r="H65" s="44"/>
      <x:c r="I65" s="64" t="n">
        <x:f>IF(OR(C65="",H65&lt;&gt;"Ja",NOT(ISNUMBER(F65)),F65&gt;EOMONTH(STEUERUNG!$B$7,0),N65=0,NOT(ISNUMBER(D65))),0,D65/N65)</x:f>
        <x:v>0</x:v>
      </x:c>
      <x:c r="J65" s="66" t="str">
        <x:f>IF(OR(C65="",H65&lt;&gt;"Ja",NOT(ISNUMBER(F65)),F65&gt;EOMONTH(STEUERUNG!$B$7,0),N65=0),"",IF(AND(((YEAR(STEUERUNG!$B$7)-YEAR(F65))*12+MONTH(STEUERUNG!$B$7)-MONTH(F65))&gt;=0,MOD(((YEAR(STEUERUNG!$B$7)-YEAR(F65))*12+MONTH(STEUERUNG!$B$7)-MONTH(F65)),N65)=0),EDATE(F65,((YEAR(STEUERUNG!$B$7)-YEAR(F65))*12+MONTH(STEUERUNG!$B$7)-MONTH(F65))),""))</x:f>
      </x:c>
      <x:c r="K65" s="64" t="n">
        <x:f>IF(OR(J65="",NOT(ISNUMBER(D65))),0,IF(A65="Einnahme",IF(OR(G65="Sicher",M65="Erledigt"),D65,0),IF(A65="Ausgabe",-D65,0)))</x:f>
        <x:v>0</x:v>
      </x:c>
      <x:c r="L65" s="44"/>
      <x:c r="M65" s="44"/>
      <x:c r="N65" s="29" t="str">
        <x:f>IF(C65="","",IF(E65="Monatlich",1,IF(E65="Vierteljährlich",3,IF(E65="Halbjährlich",6,IF(E65="Jährlich",12,0)))))</x:f>
      </x:c>
      <x:c r="O65" s="29" t="str">
        <x:f>IF(COUNTA(A65:H65)=0,"",IF(OR(A65="",C65="",NOT(ISNUMBER(D65)),D65&lt;=0,E65="",NOT(ISNUMBER(F65)),H65="",AND(A65="Einnahme",G65="")),"PRÜFEN","OK"))</x:f>
      </x:c>
    </x:row>
    <x:row r="66" ht="21" customHeight="1">
      <x:c r="A66" s="44"/>
      <x:c r="B66" s="44"/>
      <x:c r="C66" s="44"/>
      <x:c r="D66" s="50"/>
      <x:c r="E66" s="44"/>
      <x:c r="F66" s="54"/>
      <x:c r="G66" s="44"/>
      <x:c r="H66" s="44"/>
      <x:c r="I66" s="64" t="n">
        <x:f>IF(OR(C66="",H66&lt;&gt;"Ja",NOT(ISNUMBER(F66)),F66&gt;EOMONTH(STEUERUNG!$B$7,0),N66=0,NOT(ISNUMBER(D66))),0,D66/N66)</x:f>
        <x:v>0</x:v>
      </x:c>
      <x:c r="J66" s="66" t="str">
        <x:f>IF(OR(C66="",H66&lt;&gt;"Ja",NOT(ISNUMBER(F66)),F66&gt;EOMONTH(STEUERUNG!$B$7,0),N66=0),"",IF(AND(((YEAR(STEUERUNG!$B$7)-YEAR(F66))*12+MONTH(STEUERUNG!$B$7)-MONTH(F66))&gt;=0,MOD(((YEAR(STEUERUNG!$B$7)-YEAR(F66))*12+MONTH(STEUERUNG!$B$7)-MONTH(F66)),N66)=0),EDATE(F66,((YEAR(STEUERUNG!$B$7)-YEAR(F66))*12+MONTH(STEUERUNG!$B$7)-MONTH(F66))),""))</x:f>
      </x:c>
      <x:c r="K66" s="64" t="n">
        <x:f>IF(OR(J66="",NOT(ISNUMBER(D66))),0,IF(A66="Einnahme",IF(OR(G66="Sicher",M66="Erledigt"),D66,0),IF(A66="Ausgabe",-D66,0)))</x:f>
        <x:v>0</x:v>
      </x:c>
      <x:c r="L66" s="44"/>
      <x:c r="M66" s="44"/>
      <x:c r="N66" s="29" t="str">
        <x:f>IF(C66="","",IF(E66="Monatlich",1,IF(E66="Vierteljährlich",3,IF(E66="Halbjährlich",6,IF(E66="Jährlich",12,0)))))</x:f>
      </x:c>
      <x:c r="O66" s="29" t="str">
        <x:f>IF(COUNTA(A66:H66)=0,"",IF(OR(A66="",C66="",NOT(ISNUMBER(D66)),D66&lt;=0,E66="",NOT(ISNUMBER(F66)),H66="",AND(A66="Einnahme",G66="")),"PRÜFEN","OK"))</x:f>
      </x:c>
    </x:row>
    <x:row r="67" ht="21" customHeight="1">
      <x:c r="A67" s="44"/>
      <x:c r="B67" s="44"/>
      <x:c r="C67" s="44"/>
      <x:c r="D67" s="50"/>
      <x:c r="E67" s="44"/>
      <x:c r="F67" s="54"/>
      <x:c r="G67" s="44"/>
      <x:c r="H67" s="44"/>
      <x:c r="I67" s="64" t="n">
        <x:f>IF(OR(C67="",H67&lt;&gt;"Ja",NOT(ISNUMBER(F67)),F67&gt;EOMONTH(STEUERUNG!$B$7,0),N67=0,NOT(ISNUMBER(D67))),0,D67/N67)</x:f>
        <x:v>0</x:v>
      </x:c>
      <x:c r="J67" s="66" t="str">
        <x:f>IF(OR(C67="",H67&lt;&gt;"Ja",NOT(ISNUMBER(F67)),F67&gt;EOMONTH(STEUERUNG!$B$7,0),N67=0),"",IF(AND(((YEAR(STEUERUNG!$B$7)-YEAR(F67))*12+MONTH(STEUERUNG!$B$7)-MONTH(F67))&gt;=0,MOD(((YEAR(STEUERUNG!$B$7)-YEAR(F67))*12+MONTH(STEUERUNG!$B$7)-MONTH(F67)),N67)=0),EDATE(F67,((YEAR(STEUERUNG!$B$7)-YEAR(F67))*12+MONTH(STEUERUNG!$B$7)-MONTH(F67))),""))</x:f>
      </x:c>
      <x:c r="K67" s="64" t="n">
        <x:f>IF(OR(J67="",NOT(ISNUMBER(D67))),0,IF(A67="Einnahme",IF(OR(G67="Sicher",M67="Erledigt"),D67,0),IF(A67="Ausgabe",-D67,0)))</x:f>
        <x:v>0</x:v>
      </x:c>
      <x:c r="L67" s="44"/>
      <x:c r="M67" s="44"/>
      <x:c r="N67" s="29" t="str">
        <x:f>IF(C67="","",IF(E67="Monatlich",1,IF(E67="Vierteljährlich",3,IF(E67="Halbjährlich",6,IF(E67="Jährlich",12,0)))))</x:f>
      </x:c>
      <x:c r="O67" s="29" t="str">
        <x:f>IF(COUNTA(A67:H67)=0,"",IF(OR(A67="",C67="",NOT(ISNUMBER(D67)),D67&lt;=0,E67="",NOT(ISNUMBER(F67)),H67="",AND(A67="Einnahme",G67="")),"PRÜFEN","OK"))</x:f>
      </x:c>
    </x:row>
    <x:row r="68" ht="21" customHeight="1">
      <x:c r="A68" s="44"/>
      <x:c r="B68" s="44"/>
      <x:c r="C68" s="44"/>
      <x:c r="D68" s="50"/>
      <x:c r="E68" s="44"/>
      <x:c r="F68" s="54"/>
      <x:c r="G68" s="44"/>
      <x:c r="H68" s="44"/>
      <x:c r="I68" s="64" t="n">
        <x:f>IF(OR(C68="",H68&lt;&gt;"Ja",NOT(ISNUMBER(F68)),F68&gt;EOMONTH(STEUERUNG!$B$7,0),N68=0,NOT(ISNUMBER(D68))),0,D68/N68)</x:f>
        <x:v>0</x:v>
      </x:c>
      <x:c r="J68" s="66" t="str">
        <x:f>IF(OR(C68="",H68&lt;&gt;"Ja",NOT(ISNUMBER(F68)),F68&gt;EOMONTH(STEUERUNG!$B$7,0),N68=0),"",IF(AND(((YEAR(STEUERUNG!$B$7)-YEAR(F68))*12+MONTH(STEUERUNG!$B$7)-MONTH(F68))&gt;=0,MOD(((YEAR(STEUERUNG!$B$7)-YEAR(F68))*12+MONTH(STEUERUNG!$B$7)-MONTH(F68)),N68)=0),EDATE(F68,((YEAR(STEUERUNG!$B$7)-YEAR(F68))*12+MONTH(STEUERUNG!$B$7)-MONTH(F68))),""))</x:f>
      </x:c>
      <x:c r="K68" s="64" t="n">
        <x:f>IF(OR(J68="",NOT(ISNUMBER(D68))),0,IF(A68="Einnahme",IF(OR(G68="Sicher",M68="Erledigt"),D68,0),IF(A68="Ausgabe",-D68,0)))</x:f>
        <x:v>0</x:v>
      </x:c>
      <x:c r="L68" s="44"/>
      <x:c r="M68" s="44"/>
      <x:c r="N68" s="29" t="str">
        <x:f>IF(C68="","",IF(E68="Monatlich",1,IF(E68="Vierteljährlich",3,IF(E68="Halbjährlich",6,IF(E68="Jährlich",12,0)))))</x:f>
      </x:c>
      <x:c r="O68" s="29" t="str">
        <x:f>IF(COUNTA(A68:H68)=0,"",IF(OR(A68="",C68="",NOT(ISNUMBER(D68)),D68&lt;=0,E68="",NOT(ISNUMBER(F68)),H68="",AND(A68="Einnahme",G68="")),"PRÜFEN","OK"))</x:f>
      </x:c>
    </x:row>
    <x:row r="69" ht="21" customHeight="1">
      <x:c r="A69" s="44"/>
      <x:c r="B69" s="44"/>
      <x:c r="C69" s="44"/>
      <x:c r="D69" s="50"/>
      <x:c r="E69" s="44"/>
      <x:c r="F69" s="54"/>
      <x:c r="G69" s="44"/>
      <x:c r="H69" s="44"/>
      <x:c r="I69" s="64" t="n">
        <x:f>IF(OR(C69="",H69&lt;&gt;"Ja",NOT(ISNUMBER(F69)),F69&gt;EOMONTH(STEUERUNG!$B$7,0),N69=0,NOT(ISNUMBER(D69))),0,D69/N69)</x:f>
        <x:v>0</x:v>
      </x:c>
      <x:c r="J69" s="66" t="str">
        <x:f>IF(OR(C69="",H69&lt;&gt;"Ja",NOT(ISNUMBER(F69)),F69&gt;EOMONTH(STEUERUNG!$B$7,0),N69=0),"",IF(AND(((YEAR(STEUERUNG!$B$7)-YEAR(F69))*12+MONTH(STEUERUNG!$B$7)-MONTH(F69))&gt;=0,MOD(((YEAR(STEUERUNG!$B$7)-YEAR(F69))*12+MONTH(STEUERUNG!$B$7)-MONTH(F69)),N69)=0),EDATE(F69,((YEAR(STEUERUNG!$B$7)-YEAR(F69))*12+MONTH(STEUERUNG!$B$7)-MONTH(F69))),""))</x:f>
      </x:c>
      <x:c r="K69" s="64" t="n">
        <x:f>IF(OR(J69="",NOT(ISNUMBER(D69))),0,IF(A69="Einnahme",IF(OR(G69="Sicher",M69="Erledigt"),D69,0),IF(A69="Ausgabe",-D69,0)))</x:f>
        <x:v>0</x:v>
      </x:c>
      <x:c r="L69" s="44"/>
      <x:c r="M69" s="44"/>
      <x:c r="N69" s="29" t="str">
        <x:f>IF(C69="","",IF(E69="Monatlich",1,IF(E69="Vierteljährlich",3,IF(E69="Halbjährlich",6,IF(E69="Jährlich",12,0)))))</x:f>
      </x:c>
      <x:c r="O69" s="29" t="str">
        <x:f>IF(COUNTA(A69:H69)=0,"",IF(OR(A69="",C69="",NOT(ISNUMBER(D69)),D69&lt;=0,E69="",NOT(ISNUMBER(F69)),H69="",AND(A69="Einnahme",G69="")),"PRÜFEN","OK"))</x:f>
      </x:c>
    </x:row>
    <x:row r="70" ht="21" customHeight="1">
      <x:c r="A70" s="44"/>
      <x:c r="B70" s="44"/>
      <x:c r="C70" s="44"/>
      <x:c r="D70" s="50"/>
      <x:c r="E70" s="44"/>
      <x:c r="F70" s="54"/>
      <x:c r="G70" s="44"/>
      <x:c r="H70" s="44"/>
      <x:c r="I70" s="64" t="n">
        <x:f>IF(OR(C70="",H70&lt;&gt;"Ja",NOT(ISNUMBER(F70)),F70&gt;EOMONTH(STEUERUNG!$B$7,0),N70=0,NOT(ISNUMBER(D70))),0,D70/N70)</x:f>
        <x:v>0</x:v>
      </x:c>
      <x:c r="J70" s="66" t="str">
        <x:f>IF(OR(C70="",H70&lt;&gt;"Ja",NOT(ISNUMBER(F70)),F70&gt;EOMONTH(STEUERUNG!$B$7,0),N70=0),"",IF(AND(((YEAR(STEUERUNG!$B$7)-YEAR(F70))*12+MONTH(STEUERUNG!$B$7)-MONTH(F70))&gt;=0,MOD(((YEAR(STEUERUNG!$B$7)-YEAR(F70))*12+MONTH(STEUERUNG!$B$7)-MONTH(F70)),N70)=0),EDATE(F70,((YEAR(STEUERUNG!$B$7)-YEAR(F70))*12+MONTH(STEUERUNG!$B$7)-MONTH(F70))),""))</x:f>
      </x:c>
      <x:c r="K70" s="64" t="n">
        <x:f>IF(OR(J70="",NOT(ISNUMBER(D70))),0,IF(A70="Einnahme",IF(OR(G70="Sicher",M70="Erledigt"),D70,0),IF(A70="Ausgabe",-D70,0)))</x:f>
        <x:v>0</x:v>
      </x:c>
      <x:c r="L70" s="44"/>
      <x:c r="M70" s="44"/>
      <x:c r="N70" s="29" t="str">
        <x:f>IF(C70="","",IF(E70="Monatlich",1,IF(E70="Vierteljährlich",3,IF(E70="Halbjährlich",6,IF(E70="Jährlich",12,0)))))</x:f>
      </x:c>
      <x:c r="O70" s="29" t="str">
        <x:f>IF(COUNTA(A70:H70)=0,"",IF(OR(A70="",C70="",NOT(ISNUMBER(D70)),D70&lt;=0,E70="",NOT(ISNUMBER(F70)),H70="",AND(A70="Einnahme",G70="")),"PRÜFEN","OK"))</x:f>
      </x:c>
    </x:row>
    <x:row r="71" ht="21" customHeight="1">
      <x:c r="A71" s="44"/>
      <x:c r="B71" s="44"/>
      <x:c r="C71" s="44"/>
      <x:c r="D71" s="50"/>
      <x:c r="E71" s="44"/>
      <x:c r="F71" s="54"/>
      <x:c r="G71" s="44"/>
      <x:c r="H71" s="44"/>
      <x:c r="I71" s="64" t="n">
        <x:f>IF(OR(C71="",H71&lt;&gt;"Ja",NOT(ISNUMBER(F71)),F71&gt;EOMONTH(STEUERUNG!$B$7,0),N71=0,NOT(ISNUMBER(D71))),0,D71/N71)</x:f>
        <x:v>0</x:v>
      </x:c>
      <x:c r="J71" s="66" t="str">
        <x:f>IF(OR(C71="",H71&lt;&gt;"Ja",NOT(ISNUMBER(F71)),F71&gt;EOMONTH(STEUERUNG!$B$7,0),N71=0),"",IF(AND(((YEAR(STEUERUNG!$B$7)-YEAR(F71))*12+MONTH(STEUERUNG!$B$7)-MONTH(F71))&gt;=0,MOD(((YEAR(STEUERUNG!$B$7)-YEAR(F71))*12+MONTH(STEUERUNG!$B$7)-MONTH(F71)),N71)=0),EDATE(F71,((YEAR(STEUERUNG!$B$7)-YEAR(F71))*12+MONTH(STEUERUNG!$B$7)-MONTH(F71))),""))</x:f>
      </x:c>
      <x:c r="K71" s="64" t="n">
        <x:f>IF(OR(J71="",NOT(ISNUMBER(D71))),0,IF(A71="Einnahme",IF(OR(G71="Sicher",M71="Erledigt"),D71,0),IF(A71="Ausgabe",-D71,0)))</x:f>
        <x:v>0</x:v>
      </x:c>
      <x:c r="L71" s="44"/>
      <x:c r="M71" s="44"/>
      <x:c r="N71" s="29" t="str">
        <x:f>IF(C71="","",IF(E71="Monatlich",1,IF(E71="Vierteljährlich",3,IF(E71="Halbjährlich",6,IF(E71="Jährlich",12,0)))))</x:f>
      </x:c>
      <x:c r="O71" s="29" t="str">
        <x:f>IF(COUNTA(A71:H71)=0,"",IF(OR(A71="",C71="",NOT(ISNUMBER(D71)),D71&lt;=0,E71="",NOT(ISNUMBER(F71)),H71="",AND(A71="Einnahme",G71="")),"PRÜFEN","OK"))</x:f>
      </x:c>
    </x:row>
    <x:row r="72" ht="21" customHeight="1">
      <x:c r="A72" s="44"/>
      <x:c r="B72" s="44"/>
      <x:c r="C72" s="44"/>
      <x:c r="D72" s="50"/>
      <x:c r="E72" s="44"/>
      <x:c r="F72" s="54"/>
      <x:c r="G72" s="44"/>
      <x:c r="H72" s="44"/>
      <x:c r="I72" s="64" t="n">
        <x:f>IF(OR(C72="",H72&lt;&gt;"Ja",NOT(ISNUMBER(F72)),F72&gt;EOMONTH(STEUERUNG!$B$7,0),N72=0,NOT(ISNUMBER(D72))),0,D72/N72)</x:f>
        <x:v>0</x:v>
      </x:c>
      <x:c r="J72" s="66" t="str">
        <x:f>IF(OR(C72="",H72&lt;&gt;"Ja",NOT(ISNUMBER(F72)),F72&gt;EOMONTH(STEUERUNG!$B$7,0),N72=0),"",IF(AND(((YEAR(STEUERUNG!$B$7)-YEAR(F72))*12+MONTH(STEUERUNG!$B$7)-MONTH(F72))&gt;=0,MOD(((YEAR(STEUERUNG!$B$7)-YEAR(F72))*12+MONTH(STEUERUNG!$B$7)-MONTH(F72)),N72)=0),EDATE(F72,((YEAR(STEUERUNG!$B$7)-YEAR(F72))*12+MONTH(STEUERUNG!$B$7)-MONTH(F72))),""))</x:f>
      </x:c>
      <x:c r="K72" s="64" t="n">
        <x:f>IF(OR(J72="",NOT(ISNUMBER(D72))),0,IF(A72="Einnahme",IF(OR(G72="Sicher",M72="Erledigt"),D72,0),IF(A72="Ausgabe",-D72,0)))</x:f>
        <x:v>0</x:v>
      </x:c>
      <x:c r="L72" s="44"/>
      <x:c r="M72" s="44"/>
      <x:c r="N72" s="29" t="str">
        <x:f>IF(C72="","",IF(E72="Monatlich",1,IF(E72="Vierteljährlich",3,IF(E72="Halbjährlich",6,IF(E72="Jährlich",12,0)))))</x:f>
      </x:c>
      <x:c r="O72" s="29" t="str">
        <x:f>IF(COUNTA(A72:H72)=0,"",IF(OR(A72="",C72="",NOT(ISNUMBER(D72)),D72&lt;=0,E72="",NOT(ISNUMBER(F72)),H72="",AND(A72="Einnahme",G72="")),"PRÜFEN","OK"))</x:f>
      </x:c>
    </x:row>
    <x:row r="73" ht="21" customHeight="1">
      <x:c r="A73" s="44"/>
      <x:c r="B73" s="44"/>
      <x:c r="C73" s="44"/>
      <x:c r="D73" s="50"/>
      <x:c r="E73" s="44"/>
      <x:c r="F73" s="54"/>
      <x:c r="G73" s="44"/>
      <x:c r="H73" s="44"/>
      <x:c r="I73" s="64" t="n">
        <x:f>IF(OR(C73="",H73&lt;&gt;"Ja",NOT(ISNUMBER(F73)),F73&gt;EOMONTH(STEUERUNG!$B$7,0),N73=0,NOT(ISNUMBER(D73))),0,D73/N73)</x:f>
        <x:v>0</x:v>
      </x:c>
      <x:c r="J73" s="66" t="str">
        <x:f>IF(OR(C73="",H73&lt;&gt;"Ja",NOT(ISNUMBER(F73)),F73&gt;EOMONTH(STEUERUNG!$B$7,0),N73=0),"",IF(AND(((YEAR(STEUERUNG!$B$7)-YEAR(F73))*12+MONTH(STEUERUNG!$B$7)-MONTH(F73))&gt;=0,MOD(((YEAR(STEUERUNG!$B$7)-YEAR(F73))*12+MONTH(STEUERUNG!$B$7)-MONTH(F73)),N73)=0),EDATE(F73,((YEAR(STEUERUNG!$B$7)-YEAR(F73))*12+MONTH(STEUERUNG!$B$7)-MONTH(F73))),""))</x:f>
      </x:c>
      <x:c r="K73" s="64" t="n">
        <x:f>IF(OR(J73="",NOT(ISNUMBER(D73))),0,IF(A73="Einnahme",IF(OR(G73="Sicher",M73="Erledigt"),D73,0),IF(A73="Ausgabe",-D73,0)))</x:f>
        <x:v>0</x:v>
      </x:c>
      <x:c r="L73" s="44"/>
      <x:c r="M73" s="44"/>
      <x:c r="N73" s="29" t="str">
        <x:f>IF(C73="","",IF(E73="Monatlich",1,IF(E73="Vierteljährlich",3,IF(E73="Halbjährlich",6,IF(E73="Jährlich",12,0)))))</x:f>
      </x:c>
      <x:c r="O73" s="29" t="str">
        <x:f>IF(COUNTA(A73:H73)=0,"",IF(OR(A73="",C73="",NOT(ISNUMBER(D73)),D73&lt;=0,E73="",NOT(ISNUMBER(F73)),H73="",AND(A73="Einnahme",G73="")),"PRÜFEN","OK"))</x:f>
      </x:c>
    </x:row>
    <x:row r="74" ht="21" customHeight="1">
      <x:c r="A74" s="44"/>
      <x:c r="B74" s="44"/>
      <x:c r="C74" s="44"/>
      <x:c r="D74" s="50"/>
      <x:c r="E74" s="44"/>
      <x:c r="F74" s="54"/>
      <x:c r="G74" s="44"/>
      <x:c r="H74" s="44"/>
      <x:c r="I74" s="64" t="n">
        <x:f>IF(OR(C74="",H74&lt;&gt;"Ja",NOT(ISNUMBER(F74)),F74&gt;EOMONTH(STEUERUNG!$B$7,0),N74=0,NOT(ISNUMBER(D74))),0,D74/N74)</x:f>
        <x:v>0</x:v>
      </x:c>
      <x:c r="J74" s="66" t="str">
        <x:f>IF(OR(C74="",H74&lt;&gt;"Ja",NOT(ISNUMBER(F74)),F74&gt;EOMONTH(STEUERUNG!$B$7,0),N74=0),"",IF(AND(((YEAR(STEUERUNG!$B$7)-YEAR(F74))*12+MONTH(STEUERUNG!$B$7)-MONTH(F74))&gt;=0,MOD(((YEAR(STEUERUNG!$B$7)-YEAR(F74))*12+MONTH(STEUERUNG!$B$7)-MONTH(F74)),N74)=0),EDATE(F74,((YEAR(STEUERUNG!$B$7)-YEAR(F74))*12+MONTH(STEUERUNG!$B$7)-MONTH(F74))),""))</x:f>
      </x:c>
      <x:c r="K74" s="64" t="n">
        <x:f>IF(OR(J74="",NOT(ISNUMBER(D74))),0,IF(A74="Einnahme",IF(OR(G74="Sicher",M74="Erledigt"),D74,0),IF(A74="Ausgabe",-D74,0)))</x:f>
        <x:v>0</x:v>
      </x:c>
      <x:c r="L74" s="44"/>
      <x:c r="M74" s="44"/>
      <x:c r="N74" s="29" t="str">
        <x:f>IF(C74="","",IF(E74="Monatlich",1,IF(E74="Vierteljährlich",3,IF(E74="Halbjährlich",6,IF(E74="Jährlich",12,0)))))</x:f>
      </x:c>
      <x:c r="O74" s="29" t="str">
        <x:f>IF(COUNTA(A74:H74)=0,"",IF(OR(A74="",C74="",NOT(ISNUMBER(D74)),D74&lt;=0,E74="",NOT(ISNUMBER(F74)),H74="",AND(A74="Einnahme",G74="")),"PRÜFEN","OK"))</x:f>
      </x:c>
    </x:row>
    <x:row r="75" ht="21" customHeight="1">
      <x:c r="A75" s="44"/>
      <x:c r="B75" s="44"/>
      <x:c r="C75" s="44"/>
      <x:c r="D75" s="50"/>
      <x:c r="E75" s="44"/>
      <x:c r="F75" s="54"/>
      <x:c r="G75" s="44"/>
      <x:c r="H75" s="44"/>
      <x:c r="I75" s="64" t="n">
        <x:f>IF(OR(C75="",H75&lt;&gt;"Ja",NOT(ISNUMBER(F75)),F75&gt;EOMONTH(STEUERUNG!$B$7,0),N75=0,NOT(ISNUMBER(D75))),0,D75/N75)</x:f>
        <x:v>0</x:v>
      </x:c>
      <x:c r="J75" s="66" t="str">
        <x:f>IF(OR(C75="",H75&lt;&gt;"Ja",NOT(ISNUMBER(F75)),F75&gt;EOMONTH(STEUERUNG!$B$7,0),N75=0),"",IF(AND(((YEAR(STEUERUNG!$B$7)-YEAR(F75))*12+MONTH(STEUERUNG!$B$7)-MONTH(F75))&gt;=0,MOD(((YEAR(STEUERUNG!$B$7)-YEAR(F75))*12+MONTH(STEUERUNG!$B$7)-MONTH(F75)),N75)=0),EDATE(F75,((YEAR(STEUERUNG!$B$7)-YEAR(F75))*12+MONTH(STEUERUNG!$B$7)-MONTH(F75))),""))</x:f>
      </x:c>
      <x:c r="K75" s="64" t="n">
        <x:f>IF(OR(J75="",NOT(ISNUMBER(D75))),0,IF(A75="Einnahme",IF(OR(G75="Sicher",M75="Erledigt"),D75,0),IF(A75="Ausgabe",-D75,0)))</x:f>
        <x:v>0</x:v>
      </x:c>
      <x:c r="L75" s="44"/>
      <x:c r="M75" s="44"/>
      <x:c r="N75" s="29" t="str">
        <x:f>IF(C75="","",IF(E75="Monatlich",1,IF(E75="Vierteljährlich",3,IF(E75="Halbjährlich",6,IF(E75="Jährlich",12,0)))))</x:f>
      </x:c>
      <x:c r="O75" s="29" t="str">
        <x:f>IF(COUNTA(A75:H75)=0,"",IF(OR(A75="",C75="",NOT(ISNUMBER(D75)),D75&lt;=0,E75="",NOT(ISNUMBER(F75)),H75="",AND(A75="Einnahme",G75="")),"PRÜFEN","OK"))</x:f>
      </x:c>
    </x:row>
    <x:row r="76" ht="21" customHeight="1">
      <x:c r="A76" s="44"/>
      <x:c r="B76" s="44"/>
      <x:c r="C76" s="44"/>
      <x:c r="D76" s="50"/>
      <x:c r="E76" s="44"/>
      <x:c r="F76" s="54"/>
      <x:c r="G76" s="44"/>
      <x:c r="H76" s="44"/>
      <x:c r="I76" s="64" t="n">
        <x:f>IF(OR(C76="",H76&lt;&gt;"Ja",NOT(ISNUMBER(F76)),F76&gt;EOMONTH(STEUERUNG!$B$7,0),N76=0,NOT(ISNUMBER(D76))),0,D76/N76)</x:f>
        <x:v>0</x:v>
      </x:c>
      <x:c r="J76" s="66" t="str">
        <x:f>IF(OR(C76="",H76&lt;&gt;"Ja",NOT(ISNUMBER(F76)),F76&gt;EOMONTH(STEUERUNG!$B$7,0),N76=0),"",IF(AND(((YEAR(STEUERUNG!$B$7)-YEAR(F76))*12+MONTH(STEUERUNG!$B$7)-MONTH(F76))&gt;=0,MOD(((YEAR(STEUERUNG!$B$7)-YEAR(F76))*12+MONTH(STEUERUNG!$B$7)-MONTH(F76)),N76)=0),EDATE(F76,((YEAR(STEUERUNG!$B$7)-YEAR(F76))*12+MONTH(STEUERUNG!$B$7)-MONTH(F76))),""))</x:f>
      </x:c>
      <x:c r="K76" s="64" t="n">
        <x:f>IF(OR(J76="",NOT(ISNUMBER(D76))),0,IF(A76="Einnahme",IF(OR(G76="Sicher",M76="Erledigt"),D76,0),IF(A76="Ausgabe",-D76,0)))</x:f>
        <x:v>0</x:v>
      </x:c>
      <x:c r="L76" s="44"/>
      <x:c r="M76" s="44"/>
      <x:c r="N76" s="29" t="str">
        <x:f>IF(C76="","",IF(E76="Monatlich",1,IF(E76="Vierteljährlich",3,IF(E76="Halbjährlich",6,IF(E76="Jährlich",12,0)))))</x:f>
      </x:c>
      <x:c r="O76" s="29" t="str">
        <x:f>IF(COUNTA(A76:H76)=0,"",IF(OR(A76="",C76="",NOT(ISNUMBER(D76)),D76&lt;=0,E76="",NOT(ISNUMBER(F76)),H76="",AND(A76="Einnahme",G76="")),"PRÜFEN","OK"))</x:f>
      </x:c>
    </x:row>
    <x:row r="77" ht="21" customHeight="1">
      <x:c r="A77" s="44"/>
      <x:c r="B77" s="44"/>
      <x:c r="C77" s="44"/>
      <x:c r="D77" s="50"/>
      <x:c r="E77" s="44"/>
      <x:c r="F77" s="54"/>
      <x:c r="G77" s="44"/>
      <x:c r="H77" s="44"/>
      <x:c r="I77" s="64" t="n">
        <x:f>IF(OR(C77="",H77&lt;&gt;"Ja",NOT(ISNUMBER(F77)),F77&gt;EOMONTH(STEUERUNG!$B$7,0),N77=0,NOT(ISNUMBER(D77))),0,D77/N77)</x:f>
        <x:v>0</x:v>
      </x:c>
      <x:c r="J77" s="66" t="str">
        <x:f>IF(OR(C77="",H77&lt;&gt;"Ja",NOT(ISNUMBER(F77)),F77&gt;EOMONTH(STEUERUNG!$B$7,0),N77=0),"",IF(AND(((YEAR(STEUERUNG!$B$7)-YEAR(F77))*12+MONTH(STEUERUNG!$B$7)-MONTH(F77))&gt;=0,MOD(((YEAR(STEUERUNG!$B$7)-YEAR(F77))*12+MONTH(STEUERUNG!$B$7)-MONTH(F77)),N77)=0),EDATE(F77,((YEAR(STEUERUNG!$B$7)-YEAR(F77))*12+MONTH(STEUERUNG!$B$7)-MONTH(F77))),""))</x:f>
      </x:c>
      <x:c r="K77" s="64" t="n">
        <x:f>IF(OR(J77="",NOT(ISNUMBER(D77))),0,IF(A77="Einnahme",IF(OR(G77="Sicher",M77="Erledigt"),D77,0),IF(A77="Ausgabe",-D77,0)))</x:f>
        <x:v>0</x:v>
      </x:c>
      <x:c r="L77" s="44"/>
      <x:c r="M77" s="44"/>
      <x:c r="N77" s="29" t="str">
        <x:f>IF(C77="","",IF(E77="Monatlich",1,IF(E77="Vierteljährlich",3,IF(E77="Halbjährlich",6,IF(E77="Jährlich",12,0)))))</x:f>
      </x:c>
      <x:c r="O77" s="29" t="str">
        <x:f>IF(COUNTA(A77:H77)=0,"",IF(OR(A77="",C77="",NOT(ISNUMBER(D77)),D77&lt;=0,E77="",NOT(ISNUMBER(F77)),H77="",AND(A77="Einnahme",G77="")),"PRÜFEN","OK"))</x:f>
      </x:c>
    </x:row>
    <x:row r="78" ht="21" customHeight="1">
      <x:c r="A78" s="44"/>
      <x:c r="B78" s="44"/>
      <x:c r="C78" s="44"/>
      <x:c r="D78" s="50"/>
      <x:c r="E78" s="44"/>
      <x:c r="F78" s="54"/>
      <x:c r="G78" s="44"/>
      <x:c r="H78" s="44"/>
      <x:c r="I78" s="64" t="n">
        <x:f>IF(OR(C78="",H78&lt;&gt;"Ja",NOT(ISNUMBER(F78)),F78&gt;EOMONTH(STEUERUNG!$B$7,0),N78=0,NOT(ISNUMBER(D78))),0,D78/N78)</x:f>
        <x:v>0</x:v>
      </x:c>
      <x:c r="J78" s="66" t="str">
        <x:f>IF(OR(C78="",H78&lt;&gt;"Ja",NOT(ISNUMBER(F78)),F78&gt;EOMONTH(STEUERUNG!$B$7,0),N78=0),"",IF(AND(((YEAR(STEUERUNG!$B$7)-YEAR(F78))*12+MONTH(STEUERUNG!$B$7)-MONTH(F78))&gt;=0,MOD(((YEAR(STEUERUNG!$B$7)-YEAR(F78))*12+MONTH(STEUERUNG!$B$7)-MONTH(F78)),N78)=0),EDATE(F78,((YEAR(STEUERUNG!$B$7)-YEAR(F78))*12+MONTH(STEUERUNG!$B$7)-MONTH(F78))),""))</x:f>
      </x:c>
      <x:c r="K78" s="64" t="n">
        <x:f>IF(OR(J78="",NOT(ISNUMBER(D78))),0,IF(A78="Einnahme",IF(OR(G78="Sicher",M78="Erledigt"),D78,0),IF(A78="Ausgabe",-D78,0)))</x:f>
        <x:v>0</x:v>
      </x:c>
      <x:c r="L78" s="44"/>
      <x:c r="M78" s="44"/>
      <x:c r="N78" s="29" t="str">
        <x:f>IF(C78="","",IF(E78="Monatlich",1,IF(E78="Vierteljährlich",3,IF(E78="Halbjährlich",6,IF(E78="Jährlich",12,0)))))</x:f>
      </x:c>
      <x:c r="O78" s="29" t="str">
        <x:f>IF(COUNTA(A78:H78)=0,"",IF(OR(A78="",C78="",NOT(ISNUMBER(D78)),D78&lt;=0,E78="",NOT(ISNUMBER(F78)),H78="",AND(A78="Einnahme",G78="")),"PRÜFEN","OK"))</x:f>
      </x:c>
    </x:row>
    <x:row r="79" ht="21" customHeight="1">
      <x:c r="A79" s="44"/>
      <x:c r="B79" s="44"/>
      <x:c r="C79" s="44"/>
      <x:c r="D79" s="50"/>
      <x:c r="E79" s="44"/>
      <x:c r="F79" s="54"/>
      <x:c r="G79" s="44"/>
      <x:c r="H79" s="44"/>
      <x:c r="I79" s="64" t="n">
        <x:f>IF(OR(C79="",H79&lt;&gt;"Ja",NOT(ISNUMBER(F79)),F79&gt;EOMONTH(STEUERUNG!$B$7,0),N79=0,NOT(ISNUMBER(D79))),0,D79/N79)</x:f>
        <x:v>0</x:v>
      </x:c>
      <x:c r="J79" s="66" t="str">
        <x:f>IF(OR(C79="",H79&lt;&gt;"Ja",NOT(ISNUMBER(F79)),F79&gt;EOMONTH(STEUERUNG!$B$7,0),N79=0),"",IF(AND(((YEAR(STEUERUNG!$B$7)-YEAR(F79))*12+MONTH(STEUERUNG!$B$7)-MONTH(F79))&gt;=0,MOD(((YEAR(STEUERUNG!$B$7)-YEAR(F79))*12+MONTH(STEUERUNG!$B$7)-MONTH(F79)),N79)=0),EDATE(F79,((YEAR(STEUERUNG!$B$7)-YEAR(F79))*12+MONTH(STEUERUNG!$B$7)-MONTH(F79))),""))</x:f>
      </x:c>
      <x:c r="K79" s="64" t="n">
        <x:f>IF(OR(J79="",NOT(ISNUMBER(D79))),0,IF(A79="Einnahme",IF(OR(G79="Sicher",M79="Erledigt"),D79,0),IF(A79="Ausgabe",-D79,0)))</x:f>
        <x:v>0</x:v>
      </x:c>
      <x:c r="L79" s="44"/>
      <x:c r="M79" s="44"/>
      <x:c r="N79" s="29" t="str">
        <x:f>IF(C79="","",IF(E79="Monatlich",1,IF(E79="Vierteljährlich",3,IF(E79="Halbjährlich",6,IF(E79="Jährlich",12,0)))))</x:f>
      </x:c>
      <x:c r="O79" s="29" t="str">
        <x:f>IF(COUNTA(A79:H79)=0,"",IF(OR(A79="",C79="",NOT(ISNUMBER(D79)),D79&lt;=0,E79="",NOT(ISNUMBER(F79)),H79="",AND(A79="Einnahme",G79="")),"PRÜFEN","OK"))</x:f>
      </x:c>
    </x:row>
    <x:row r="80" ht="21" customHeight="1">
      <x:c r="A80" s="44"/>
      <x:c r="B80" s="44"/>
      <x:c r="C80" s="44"/>
      <x:c r="D80" s="50"/>
      <x:c r="E80" s="44"/>
      <x:c r="F80" s="54"/>
      <x:c r="G80" s="44"/>
      <x:c r="H80" s="44"/>
      <x:c r="I80" s="64" t="n">
        <x:f>IF(OR(C80="",H80&lt;&gt;"Ja",NOT(ISNUMBER(F80)),F80&gt;EOMONTH(STEUERUNG!$B$7,0),N80=0,NOT(ISNUMBER(D80))),0,D80/N80)</x:f>
        <x:v>0</x:v>
      </x:c>
      <x:c r="J80" s="66" t="str">
        <x:f>IF(OR(C80="",H80&lt;&gt;"Ja",NOT(ISNUMBER(F80)),F80&gt;EOMONTH(STEUERUNG!$B$7,0),N80=0),"",IF(AND(((YEAR(STEUERUNG!$B$7)-YEAR(F80))*12+MONTH(STEUERUNG!$B$7)-MONTH(F80))&gt;=0,MOD(((YEAR(STEUERUNG!$B$7)-YEAR(F80))*12+MONTH(STEUERUNG!$B$7)-MONTH(F80)),N80)=0),EDATE(F80,((YEAR(STEUERUNG!$B$7)-YEAR(F80))*12+MONTH(STEUERUNG!$B$7)-MONTH(F80))),""))</x:f>
      </x:c>
      <x:c r="K80" s="64" t="n">
        <x:f>IF(OR(J80="",NOT(ISNUMBER(D80))),0,IF(A80="Einnahme",IF(OR(G80="Sicher",M80="Erledigt"),D80,0),IF(A80="Ausgabe",-D80,0)))</x:f>
        <x:v>0</x:v>
      </x:c>
      <x:c r="L80" s="44"/>
      <x:c r="M80" s="44"/>
      <x:c r="N80" s="29" t="str">
        <x:f>IF(C80="","",IF(E80="Monatlich",1,IF(E80="Vierteljährlich",3,IF(E80="Halbjährlich",6,IF(E80="Jährlich",12,0)))))</x:f>
      </x:c>
      <x:c r="O80" s="29" t="str">
        <x:f>IF(COUNTA(A80:H80)=0,"",IF(OR(A80="",C80="",NOT(ISNUMBER(D80)),D80&lt;=0,E80="",NOT(ISNUMBER(F80)),H80="",AND(A80="Einnahme",G80="")),"PRÜFEN","OK"))</x:f>
      </x:c>
    </x:row>
    <x:row r="81" ht="21" customHeight="1">
      <x:c r="A81" s="44"/>
      <x:c r="B81" s="44"/>
      <x:c r="C81" s="44"/>
      <x:c r="D81" s="50"/>
      <x:c r="E81" s="44"/>
      <x:c r="F81" s="54"/>
      <x:c r="G81" s="44"/>
      <x:c r="H81" s="44"/>
      <x:c r="I81" s="64" t="n">
        <x:f>IF(OR(C81="",H81&lt;&gt;"Ja",NOT(ISNUMBER(F81)),F81&gt;EOMONTH(STEUERUNG!$B$7,0),N81=0,NOT(ISNUMBER(D81))),0,D81/N81)</x:f>
        <x:v>0</x:v>
      </x:c>
      <x:c r="J81" s="66" t="str">
        <x:f>IF(OR(C81="",H81&lt;&gt;"Ja",NOT(ISNUMBER(F81)),F81&gt;EOMONTH(STEUERUNG!$B$7,0),N81=0),"",IF(AND(((YEAR(STEUERUNG!$B$7)-YEAR(F81))*12+MONTH(STEUERUNG!$B$7)-MONTH(F81))&gt;=0,MOD(((YEAR(STEUERUNG!$B$7)-YEAR(F81))*12+MONTH(STEUERUNG!$B$7)-MONTH(F81)),N81)=0),EDATE(F81,((YEAR(STEUERUNG!$B$7)-YEAR(F81))*12+MONTH(STEUERUNG!$B$7)-MONTH(F81))),""))</x:f>
      </x:c>
      <x:c r="K81" s="64" t="n">
        <x:f>IF(OR(J81="",NOT(ISNUMBER(D81))),0,IF(A81="Einnahme",IF(OR(G81="Sicher",M81="Erledigt"),D81,0),IF(A81="Ausgabe",-D81,0)))</x:f>
        <x:v>0</x:v>
      </x:c>
      <x:c r="L81" s="44"/>
      <x:c r="M81" s="44"/>
      <x:c r="N81" s="29" t="str">
        <x:f>IF(C81="","",IF(E81="Monatlich",1,IF(E81="Vierteljährlich",3,IF(E81="Halbjährlich",6,IF(E81="Jährlich",12,0)))))</x:f>
      </x:c>
      <x:c r="O81" s="29" t="str">
        <x:f>IF(COUNTA(A81:H81)=0,"",IF(OR(A81="",C81="",NOT(ISNUMBER(D81)),D81&lt;=0,E81="",NOT(ISNUMBER(F81)),H81="",AND(A81="Einnahme",G81="")),"PRÜFEN","OK"))</x:f>
      </x:c>
    </x:row>
    <x:row r="82" ht="21" customHeight="1">
      <x:c r="A82" s="44"/>
      <x:c r="B82" s="44"/>
      <x:c r="C82" s="44"/>
      <x:c r="D82" s="50"/>
      <x:c r="E82" s="44"/>
      <x:c r="F82" s="54"/>
      <x:c r="G82" s="44"/>
      <x:c r="H82" s="44"/>
      <x:c r="I82" s="64" t="n">
        <x:f>IF(OR(C82="",H82&lt;&gt;"Ja",NOT(ISNUMBER(F82)),F82&gt;EOMONTH(STEUERUNG!$B$7,0),N82=0,NOT(ISNUMBER(D82))),0,D82/N82)</x:f>
        <x:v>0</x:v>
      </x:c>
      <x:c r="J82" s="66" t="str">
        <x:f>IF(OR(C82="",H82&lt;&gt;"Ja",NOT(ISNUMBER(F82)),F82&gt;EOMONTH(STEUERUNG!$B$7,0),N82=0),"",IF(AND(((YEAR(STEUERUNG!$B$7)-YEAR(F82))*12+MONTH(STEUERUNG!$B$7)-MONTH(F82))&gt;=0,MOD(((YEAR(STEUERUNG!$B$7)-YEAR(F82))*12+MONTH(STEUERUNG!$B$7)-MONTH(F82)),N82)=0),EDATE(F82,((YEAR(STEUERUNG!$B$7)-YEAR(F82))*12+MONTH(STEUERUNG!$B$7)-MONTH(F82))),""))</x:f>
      </x:c>
      <x:c r="K82" s="64" t="n">
        <x:f>IF(OR(J82="",NOT(ISNUMBER(D82))),0,IF(A82="Einnahme",IF(OR(G82="Sicher",M82="Erledigt"),D82,0),IF(A82="Ausgabe",-D82,0)))</x:f>
        <x:v>0</x:v>
      </x:c>
      <x:c r="L82" s="44"/>
      <x:c r="M82" s="44"/>
      <x:c r="N82" s="29" t="str">
        <x:f>IF(C82="","",IF(E82="Monatlich",1,IF(E82="Vierteljährlich",3,IF(E82="Halbjährlich",6,IF(E82="Jährlich",12,0)))))</x:f>
      </x:c>
      <x:c r="O82" s="29" t="str">
        <x:f>IF(COUNTA(A82:H82)=0,"",IF(OR(A82="",C82="",NOT(ISNUMBER(D82)),D82&lt;=0,E82="",NOT(ISNUMBER(F82)),H82="",AND(A82="Einnahme",G82="")),"PRÜFEN","OK"))</x:f>
      </x:c>
    </x:row>
    <x:row r="83" ht="21" customHeight="1">
      <x:c r="A83" s="44"/>
      <x:c r="B83" s="44"/>
      <x:c r="C83" s="44"/>
      <x:c r="D83" s="50"/>
      <x:c r="E83" s="44"/>
      <x:c r="F83" s="54"/>
      <x:c r="G83" s="44"/>
      <x:c r="H83" s="44"/>
      <x:c r="I83" s="64" t="n">
        <x:f>IF(OR(C83="",H83&lt;&gt;"Ja",NOT(ISNUMBER(F83)),F83&gt;EOMONTH(STEUERUNG!$B$7,0),N83=0,NOT(ISNUMBER(D83))),0,D83/N83)</x:f>
        <x:v>0</x:v>
      </x:c>
      <x:c r="J83" s="66" t="str">
        <x:f>IF(OR(C83="",H83&lt;&gt;"Ja",NOT(ISNUMBER(F83)),F83&gt;EOMONTH(STEUERUNG!$B$7,0),N83=0),"",IF(AND(((YEAR(STEUERUNG!$B$7)-YEAR(F83))*12+MONTH(STEUERUNG!$B$7)-MONTH(F83))&gt;=0,MOD(((YEAR(STEUERUNG!$B$7)-YEAR(F83))*12+MONTH(STEUERUNG!$B$7)-MONTH(F83)),N83)=0),EDATE(F83,((YEAR(STEUERUNG!$B$7)-YEAR(F83))*12+MONTH(STEUERUNG!$B$7)-MONTH(F83))),""))</x:f>
      </x:c>
      <x:c r="K83" s="64" t="n">
        <x:f>IF(OR(J83="",NOT(ISNUMBER(D83))),0,IF(A83="Einnahme",IF(OR(G83="Sicher",M83="Erledigt"),D83,0),IF(A83="Ausgabe",-D83,0)))</x:f>
        <x:v>0</x:v>
      </x:c>
      <x:c r="L83" s="44"/>
      <x:c r="M83" s="44"/>
      <x:c r="N83" s="29" t="str">
        <x:f>IF(C83="","",IF(E83="Monatlich",1,IF(E83="Vierteljährlich",3,IF(E83="Halbjährlich",6,IF(E83="Jährlich",12,0)))))</x:f>
      </x:c>
      <x:c r="O83" s="29" t="str">
        <x:f>IF(COUNTA(A83:H83)=0,"",IF(OR(A83="",C83="",NOT(ISNUMBER(D83)),D83&lt;=0,E83="",NOT(ISNUMBER(F83)),H83="",AND(A83="Einnahme",G83="")),"PRÜFEN","OK"))</x:f>
      </x:c>
    </x:row>
    <x:row r="84" ht="21" customHeight="1">
      <x:c r="A84" s="44"/>
      <x:c r="B84" s="44"/>
      <x:c r="C84" s="44"/>
      <x:c r="D84" s="50"/>
      <x:c r="E84" s="44"/>
      <x:c r="F84" s="54"/>
      <x:c r="G84" s="44"/>
      <x:c r="H84" s="44"/>
      <x:c r="I84" s="64" t="n">
        <x:f>IF(OR(C84="",H84&lt;&gt;"Ja",NOT(ISNUMBER(F84)),F84&gt;EOMONTH(STEUERUNG!$B$7,0),N84=0,NOT(ISNUMBER(D84))),0,D84/N84)</x:f>
        <x:v>0</x:v>
      </x:c>
      <x:c r="J84" s="66" t="str">
        <x:f>IF(OR(C84="",H84&lt;&gt;"Ja",NOT(ISNUMBER(F84)),F84&gt;EOMONTH(STEUERUNG!$B$7,0),N84=0),"",IF(AND(((YEAR(STEUERUNG!$B$7)-YEAR(F84))*12+MONTH(STEUERUNG!$B$7)-MONTH(F84))&gt;=0,MOD(((YEAR(STEUERUNG!$B$7)-YEAR(F84))*12+MONTH(STEUERUNG!$B$7)-MONTH(F84)),N84)=0),EDATE(F84,((YEAR(STEUERUNG!$B$7)-YEAR(F84))*12+MONTH(STEUERUNG!$B$7)-MONTH(F84))),""))</x:f>
      </x:c>
      <x:c r="K84" s="64" t="n">
        <x:f>IF(OR(J84="",NOT(ISNUMBER(D84))),0,IF(A84="Einnahme",IF(OR(G84="Sicher",M84="Erledigt"),D84,0),IF(A84="Ausgabe",-D84,0)))</x:f>
        <x:v>0</x:v>
      </x:c>
      <x:c r="L84" s="44"/>
      <x:c r="M84" s="44"/>
      <x:c r="N84" s="29" t="str">
        <x:f>IF(C84="","",IF(E84="Monatlich",1,IF(E84="Vierteljährlich",3,IF(E84="Halbjährlich",6,IF(E84="Jährlich",12,0)))))</x:f>
      </x:c>
      <x:c r="O84" s="29" t="str">
        <x:f>IF(COUNTA(A84:H84)=0,"",IF(OR(A84="",C84="",NOT(ISNUMBER(D84)),D84&lt;=0,E84="",NOT(ISNUMBER(F84)),H84="",AND(A84="Einnahme",G84="")),"PRÜFEN","OK"))</x:f>
      </x:c>
    </x:row>
    <x:row r="85" ht="21" customHeight="1">
      <x:c r="A85" s="44"/>
      <x:c r="B85" s="44"/>
      <x:c r="C85" s="44"/>
      <x:c r="D85" s="50"/>
      <x:c r="E85" s="44"/>
      <x:c r="F85" s="54"/>
      <x:c r="G85" s="44"/>
      <x:c r="H85" s="44"/>
      <x:c r="I85" s="64" t="n">
        <x:f>IF(OR(C85="",H85&lt;&gt;"Ja",NOT(ISNUMBER(F85)),F85&gt;EOMONTH(STEUERUNG!$B$7,0),N85=0,NOT(ISNUMBER(D85))),0,D85/N85)</x:f>
        <x:v>0</x:v>
      </x:c>
      <x:c r="J85" s="66" t="str">
        <x:f>IF(OR(C85="",H85&lt;&gt;"Ja",NOT(ISNUMBER(F85)),F85&gt;EOMONTH(STEUERUNG!$B$7,0),N85=0),"",IF(AND(((YEAR(STEUERUNG!$B$7)-YEAR(F85))*12+MONTH(STEUERUNG!$B$7)-MONTH(F85))&gt;=0,MOD(((YEAR(STEUERUNG!$B$7)-YEAR(F85))*12+MONTH(STEUERUNG!$B$7)-MONTH(F85)),N85)=0),EDATE(F85,((YEAR(STEUERUNG!$B$7)-YEAR(F85))*12+MONTH(STEUERUNG!$B$7)-MONTH(F85))),""))</x:f>
      </x:c>
      <x:c r="K85" s="64" t="n">
        <x:f>IF(OR(J85="",NOT(ISNUMBER(D85))),0,IF(A85="Einnahme",IF(OR(G85="Sicher",M85="Erledigt"),D85,0),IF(A85="Ausgabe",-D85,0)))</x:f>
        <x:v>0</x:v>
      </x:c>
      <x:c r="L85" s="44"/>
      <x:c r="M85" s="44"/>
      <x:c r="N85" s="29" t="str">
        <x:f>IF(C85="","",IF(E85="Monatlich",1,IF(E85="Vierteljährlich",3,IF(E85="Halbjährlich",6,IF(E85="Jährlich",12,0)))))</x:f>
      </x:c>
      <x:c r="O85" s="29" t="str">
        <x:f>IF(COUNTA(A85:H85)=0,"",IF(OR(A85="",C85="",NOT(ISNUMBER(D85)),D85&lt;=0,E85="",NOT(ISNUMBER(F85)),H85="",AND(A85="Einnahme",G85="")),"PRÜFEN","OK"))</x:f>
      </x:c>
    </x:row>
    <x:row r="86" ht="21" customHeight="1">
      <x:c r="A86" s="44"/>
      <x:c r="B86" s="44"/>
      <x:c r="C86" s="44"/>
      <x:c r="D86" s="50"/>
      <x:c r="E86" s="44"/>
      <x:c r="F86" s="54"/>
      <x:c r="G86" s="44"/>
      <x:c r="H86" s="44"/>
      <x:c r="I86" s="64" t="n">
        <x:f>IF(OR(C86="",H86&lt;&gt;"Ja",NOT(ISNUMBER(F86)),F86&gt;EOMONTH(STEUERUNG!$B$7,0),N86=0,NOT(ISNUMBER(D86))),0,D86/N86)</x:f>
        <x:v>0</x:v>
      </x:c>
      <x:c r="J86" s="66" t="str">
        <x:f>IF(OR(C86="",H86&lt;&gt;"Ja",NOT(ISNUMBER(F86)),F86&gt;EOMONTH(STEUERUNG!$B$7,0),N86=0),"",IF(AND(((YEAR(STEUERUNG!$B$7)-YEAR(F86))*12+MONTH(STEUERUNG!$B$7)-MONTH(F86))&gt;=0,MOD(((YEAR(STEUERUNG!$B$7)-YEAR(F86))*12+MONTH(STEUERUNG!$B$7)-MONTH(F86)),N86)=0),EDATE(F86,((YEAR(STEUERUNG!$B$7)-YEAR(F86))*12+MONTH(STEUERUNG!$B$7)-MONTH(F86))),""))</x:f>
      </x:c>
      <x:c r="K86" s="64" t="n">
        <x:f>IF(OR(J86="",NOT(ISNUMBER(D86))),0,IF(A86="Einnahme",IF(OR(G86="Sicher",M86="Erledigt"),D86,0),IF(A86="Ausgabe",-D86,0)))</x:f>
        <x:v>0</x:v>
      </x:c>
      <x:c r="L86" s="44"/>
      <x:c r="M86" s="44"/>
      <x:c r="N86" s="29" t="str">
        <x:f>IF(C86="","",IF(E86="Monatlich",1,IF(E86="Vierteljährlich",3,IF(E86="Halbjährlich",6,IF(E86="Jährlich",12,0)))))</x:f>
      </x:c>
      <x:c r="O86" s="29" t="str">
        <x:f>IF(COUNTA(A86:H86)=0,"",IF(OR(A86="",C86="",NOT(ISNUMBER(D86)),D86&lt;=0,E86="",NOT(ISNUMBER(F86)),H86="",AND(A86="Einnahme",G86="")),"PRÜFEN","OK"))</x:f>
      </x:c>
    </x:row>
    <x:row r="87" ht="21" customHeight="1">
      <x:c r="A87" s="44"/>
      <x:c r="B87" s="44"/>
      <x:c r="C87" s="44"/>
      <x:c r="D87" s="50"/>
      <x:c r="E87" s="44"/>
      <x:c r="F87" s="54"/>
      <x:c r="G87" s="44"/>
      <x:c r="H87" s="44"/>
      <x:c r="I87" s="64" t="n">
        <x:f>IF(OR(C87="",H87&lt;&gt;"Ja",NOT(ISNUMBER(F87)),F87&gt;EOMONTH(STEUERUNG!$B$7,0),N87=0,NOT(ISNUMBER(D87))),0,D87/N87)</x:f>
        <x:v>0</x:v>
      </x:c>
      <x:c r="J87" s="66" t="str">
        <x:f>IF(OR(C87="",H87&lt;&gt;"Ja",NOT(ISNUMBER(F87)),F87&gt;EOMONTH(STEUERUNG!$B$7,0),N87=0),"",IF(AND(((YEAR(STEUERUNG!$B$7)-YEAR(F87))*12+MONTH(STEUERUNG!$B$7)-MONTH(F87))&gt;=0,MOD(((YEAR(STEUERUNG!$B$7)-YEAR(F87))*12+MONTH(STEUERUNG!$B$7)-MONTH(F87)),N87)=0),EDATE(F87,((YEAR(STEUERUNG!$B$7)-YEAR(F87))*12+MONTH(STEUERUNG!$B$7)-MONTH(F87))),""))</x:f>
      </x:c>
      <x:c r="K87" s="64" t="n">
        <x:f>IF(OR(J87="",NOT(ISNUMBER(D87))),0,IF(A87="Einnahme",IF(OR(G87="Sicher",M87="Erledigt"),D87,0),IF(A87="Ausgabe",-D87,0)))</x:f>
        <x:v>0</x:v>
      </x:c>
      <x:c r="L87" s="44"/>
      <x:c r="M87" s="44"/>
      <x:c r="N87" s="29" t="str">
        <x:f>IF(C87="","",IF(E87="Monatlich",1,IF(E87="Vierteljährlich",3,IF(E87="Halbjährlich",6,IF(E87="Jährlich",12,0)))))</x:f>
      </x:c>
      <x:c r="O87" s="29" t="str">
        <x:f>IF(COUNTA(A87:H87)=0,"",IF(OR(A87="",C87="",NOT(ISNUMBER(D87)),D87&lt;=0,E87="",NOT(ISNUMBER(F87)),H87="",AND(A87="Einnahme",G87="")),"PRÜFEN","OK"))</x:f>
      </x:c>
    </x:row>
    <x:row r="88" ht="21" customHeight="1">
      <x:c r="A88" s="44"/>
      <x:c r="B88" s="44"/>
      <x:c r="C88" s="44"/>
      <x:c r="D88" s="50"/>
      <x:c r="E88" s="44"/>
      <x:c r="F88" s="54"/>
      <x:c r="G88" s="44"/>
      <x:c r="H88" s="44"/>
      <x:c r="I88" s="64" t="n">
        <x:f>IF(OR(C88="",H88&lt;&gt;"Ja",NOT(ISNUMBER(F88)),F88&gt;EOMONTH(STEUERUNG!$B$7,0),N88=0,NOT(ISNUMBER(D88))),0,D88/N88)</x:f>
        <x:v>0</x:v>
      </x:c>
      <x:c r="J88" s="66" t="str">
        <x:f>IF(OR(C88="",H88&lt;&gt;"Ja",NOT(ISNUMBER(F88)),F88&gt;EOMONTH(STEUERUNG!$B$7,0),N88=0),"",IF(AND(((YEAR(STEUERUNG!$B$7)-YEAR(F88))*12+MONTH(STEUERUNG!$B$7)-MONTH(F88))&gt;=0,MOD(((YEAR(STEUERUNG!$B$7)-YEAR(F88))*12+MONTH(STEUERUNG!$B$7)-MONTH(F88)),N88)=0),EDATE(F88,((YEAR(STEUERUNG!$B$7)-YEAR(F88))*12+MONTH(STEUERUNG!$B$7)-MONTH(F88))),""))</x:f>
      </x:c>
      <x:c r="K88" s="64" t="n">
        <x:f>IF(OR(J88="",NOT(ISNUMBER(D88))),0,IF(A88="Einnahme",IF(OR(G88="Sicher",M88="Erledigt"),D88,0),IF(A88="Ausgabe",-D88,0)))</x:f>
        <x:v>0</x:v>
      </x:c>
      <x:c r="L88" s="44"/>
      <x:c r="M88" s="44"/>
      <x:c r="N88" s="29" t="str">
        <x:f>IF(C88="","",IF(E88="Monatlich",1,IF(E88="Vierteljährlich",3,IF(E88="Halbjährlich",6,IF(E88="Jährlich",12,0)))))</x:f>
      </x:c>
      <x:c r="O88" s="29" t="str">
        <x:f>IF(COUNTA(A88:H88)=0,"",IF(OR(A88="",C88="",NOT(ISNUMBER(D88)),D88&lt;=0,E88="",NOT(ISNUMBER(F88)),H88="",AND(A88="Einnahme",G88="")),"PRÜFEN","OK"))</x:f>
      </x:c>
    </x:row>
    <x:row r="89" ht="21" customHeight="1">
      <x:c r="A89" s="44"/>
      <x:c r="B89" s="44"/>
      <x:c r="C89" s="44"/>
      <x:c r="D89" s="50"/>
      <x:c r="E89" s="44"/>
      <x:c r="F89" s="54"/>
      <x:c r="G89" s="44"/>
      <x:c r="H89" s="44"/>
      <x:c r="I89" s="64" t="n">
        <x:f>IF(OR(C89="",H89&lt;&gt;"Ja",NOT(ISNUMBER(F89)),F89&gt;EOMONTH(STEUERUNG!$B$7,0),N89=0,NOT(ISNUMBER(D89))),0,D89/N89)</x:f>
        <x:v>0</x:v>
      </x:c>
      <x:c r="J89" s="66" t="str">
        <x:f>IF(OR(C89="",H89&lt;&gt;"Ja",NOT(ISNUMBER(F89)),F89&gt;EOMONTH(STEUERUNG!$B$7,0),N89=0),"",IF(AND(((YEAR(STEUERUNG!$B$7)-YEAR(F89))*12+MONTH(STEUERUNG!$B$7)-MONTH(F89))&gt;=0,MOD(((YEAR(STEUERUNG!$B$7)-YEAR(F89))*12+MONTH(STEUERUNG!$B$7)-MONTH(F89)),N89)=0),EDATE(F89,((YEAR(STEUERUNG!$B$7)-YEAR(F89))*12+MONTH(STEUERUNG!$B$7)-MONTH(F89))),""))</x:f>
      </x:c>
      <x:c r="K89" s="64" t="n">
        <x:f>IF(OR(J89="",NOT(ISNUMBER(D89))),0,IF(A89="Einnahme",IF(OR(G89="Sicher",M89="Erledigt"),D89,0),IF(A89="Ausgabe",-D89,0)))</x:f>
        <x:v>0</x:v>
      </x:c>
      <x:c r="L89" s="44"/>
      <x:c r="M89" s="44"/>
      <x:c r="N89" s="29" t="str">
        <x:f>IF(C89="","",IF(E89="Monatlich",1,IF(E89="Vierteljährlich",3,IF(E89="Halbjährlich",6,IF(E89="Jährlich",12,0)))))</x:f>
      </x:c>
      <x:c r="O89" s="29" t="str">
        <x:f>IF(COUNTA(A89:H89)=0,"",IF(OR(A89="",C89="",NOT(ISNUMBER(D89)),D89&lt;=0,E89="",NOT(ISNUMBER(F89)),H89="",AND(A89="Einnahme",G89="")),"PRÜFEN","OK"))</x:f>
      </x:c>
    </x:row>
    <x:row r="90" ht="21" customHeight="1">
      <x:c r="A90" s="44"/>
      <x:c r="B90" s="44"/>
      <x:c r="C90" s="44"/>
      <x:c r="D90" s="50"/>
      <x:c r="E90" s="44"/>
      <x:c r="F90" s="54"/>
      <x:c r="G90" s="44"/>
      <x:c r="H90" s="44"/>
      <x:c r="I90" s="64" t="n">
        <x:f>IF(OR(C90="",H90&lt;&gt;"Ja",NOT(ISNUMBER(F90)),F90&gt;EOMONTH(STEUERUNG!$B$7,0),N90=0,NOT(ISNUMBER(D90))),0,D90/N90)</x:f>
        <x:v>0</x:v>
      </x:c>
      <x:c r="J90" s="66" t="str">
        <x:f>IF(OR(C90="",H90&lt;&gt;"Ja",NOT(ISNUMBER(F90)),F90&gt;EOMONTH(STEUERUNG!$B$7,0),N90=0),"",IF(AND(((YEAR(STEUERUNG!$B$7)-YEAR(F90))*12+MONTH(STEUERUNG!$B$7)-MONTH(F90))&gt;=0,MOD(((YEAR(STEUERUNG!$B$7)-YEAR(F90))*12+MONTH(STEUERUNG!$B$7)-MONTH(F90)),N90)=0),EDATE(F90,((YEAR(STEUERUNG!$B$7)-YEAR(F90))*12+MONTH(STEUERUNG!$B$7)-MONTH(F90))),""))</x:f>
      </x:c>
      <x:c r="K90" s="64" t="n">
        <x:f>IF(OR(J90="",NOT(ISNUMBER(D90))),0,IF(A90="Einnahme",IF(OR(G90="Sicher",M90="Erledigt"),D90,0),IF(A90="Ausgabe",-D90,0)))</x:f>
        <x:v>0</x:v>
      </x:c>
      <x:c r="L90" s="44"/>
      <x:c r="M90" s="44"/>
      <x:c r="N90" s="29" t="str">
        <x:f>IF(C90="","",IF(E90="Monatlich",1,IF(E90="Vierteljährlich",3,IF(E90="Halbjährlich",6,IF(E90="Jährlich",12,0)))))</x:f>
      </x:c>
      <x:c r="O90" s="29" t="str">
        <x:f>IF(COUNTA(A90:H90)=0,"",IF(OR(A90="",C90="",NOT(ISNUMBER(D90)),D90&lt;=0,E90="",NOT(ISNUMBER(F90)),H90="",AND(A90="Einnahme",G90="")),"PRÜFEN","OK"))</x:f>
      </x:c>
    </x:row>
    <x:row r="91" ht="21" customHeight="1">
      <x:c r="A91" s="44"/>
      <x:c r="B91" s="44"/>
      <x:c r="C91" s="44"/>
      <x:c r="D91" s="50"/>
      <x:c r="E91" s="44"/>
      <x:c r="F91" s="54"/>
      <x:c r="G91" s="44"/>
      <x:c r="H91" s="44"/>
      <x:c r="I91" s="64" t="n">
        <x:f>IF(OR(C91="",H91&lt;&gt;"Ja",NOT(ISNUMBER(F91)),F91&gt;EOMONTH(STEUERUNG!$B$7,0),N91=0,NOT(ISNUMBER(D91))),0,D91/N91)</x:f>
        <x:v>0</x:v>
      </x:c>
      <x:c r="J91" s="66" t="str">
        <x:f>IF(OR(C91="",H91&lt;&gt;"Ja",NOT(ISNUMBER(F91)),F91&gt;EOMONTH(STEUERUNG!$B$7,0),N91=0),"",IF(AND(((YEAR(STEUERUNG!$B$7)-YEAR(F91))*12+MONTH(STEUERUNG!$B$7)-MONTH(F91))&gt;=0,MOD(((YEAR(STEUERUNG!$B$7)-YEAR(F91))*12+MONTH(STEUERUNG!$B$7)-MONTH(F91)),N91)=0),EDATE(F91,((YEAR(STEUERUNG!$B$7)-YEAR(F91))*12+MONTH(STEUERUNG!$B$7)-MONTH(F91))),""))</x:f>
      </x:c>
      <x:c r="K91" s="64" t="n">
        <x:f>IF(OR(J91="",NOT(ISNUMBER(D91))),0,IF(A91="Einnahme",IF(OR(G91="Sicher",M91="Erledigt"),D91,0),IF(A91="Ausgabe",-D91,0)))</x:f>
        <x:v>0</x:v>
      </x:c>
      <x:c r="L91" s="44"/>
      <x:c r="M91" s="44"/>
      <x:c r="N91" s="29" t="str">
        <x:f>IF(C91="","",IF(E91="Monatlich",1,IF(E91="Vierteljährlich",3,IF(E91="Halbjährlich",6,IF(E91="Jährlich",12,0)))))</x:f>
      </x:c>
      <x:c r="O91" s="29" t="str">
        <x:f>IF(COUNTA(A91:H91)=0,"",IF(OR(A91="",C91="",NOT(ISNUMBER(D91)),D91&lt;=0,E91="",NOT(ISNUMBER(F91)),H91="",AND(A91="Einnahme",G91="")),"PRÜFEN","OK"))</x:f>
      </x:c>
    </x:row>
    <x:row r="92" ht="21" customHeight="1">
      <x:c r="A92" s="44"/>
      <x:c r="B92" s="44"/>
      <x:c r="C92" s="44"/>
      <x:c r="D92" s="50"/>
      <x:c r="E92" s="44"/>
      <x:c r="F92" s="54"/>
      <x:c r="G92" s="44"/>
      <x:c r="H92" s="44"/>
      <x:c r="I92" s="64" t="n">
        <x:f>IF(OR(C92="",H92&lt;&gt;"Ja",NOT(ISNUMBER(F92)),F92&gt;EOMONTH(STEUERUNG!$B$7,0),N92=0,NOT(ISNUMBER(D92))),0,D92/N92)</x:f>
        <x:v>0</x:v>
      </x:c>
      <x:c r="J92" s="66" t="str">
        <x:f>IF(OR(C92="",H92&lt;&gt;"Ja",NOT(ISNUMBER(F92)),F92&gt;EOMONTH(STEUERUNG!$B$7,0),N92=0),"",IF(AND(((YEAR(STEUERUNG!$B$7)-YEAR(F92))*12+MONTH(STEUERUNG!$B$7)-MONTH(F92))&gt;=0,MOD(((YEAR(STEUERUNG!$B$7)-YEAR(F92))*12+MONTH(STEUERUNG!$B$7)-MONTH(F92)),N92)=0),EDATE(F92,((YEAR(STEUERUNG!$B$7)-YEAR(F92))*12+MONTH(STEUERUNG!$B$7)-MONTH(F92))),""))</x:f>
      </x:c>
      <x:c r="K92" s="64" t="n">
        <x:f>IF(OR(J92="",NOT(ISNUMBER(D92))),0,IF(A92="Einnahme",IF(OR(G92="Sicher",M92="Erledigt"),D92,0),IF(A92="Ausgabe",-D92,0)))</x:f>
        <x:v>0</x:v>
      </x:c>
      <x:c r="L92" s="44"/>
      <x:c r="M92" s="44"/>
      <x:c r="N92" s="29" t="str">
        <x:f>IF(C92="","",IF(E92="Monatlich",1,IF(E92="Vierteljährlich",3,IF(E92="Halbjährlich",6,IF(E92="Jährlich",12,0)))))</x:f>
      </x:c>
      <x:c r="O92" s="29" t="str">
        <x:f>IF(COUNTA(A92:H92)=0,"",IF(OR(A92="",C92="",NOT(ISNUMBER(D92)),D92&lt;=0,E92="",NOT(ISNUMBER(F92)),H92="",AND(A92="Einnahme",G92="")),"PRÜFEN","OK"))</x:f>
      </x:c>
    </x:row>
    <x:row r="93" ht="21" customHeight="1">
      <x:c r="A93" s="44"/>
      <x:c r="B93" s="44"/>
      <x:c r="C93" s="44"/>
      <x:c r="D93" s="50"/>
      <x:c r="E93" s="44"/>
      <x:c r="F93" s="54"/>
      <x:c r="G93" s="44"/>
      <x:c r="H93" s="44"/>
      <x:c r="I93" s="64" t="n">
        <x:f>IF(OR(C93="",H93&lt;&gt;"Ja",NOT(ISNUMBER(F93)),F93&gt;EOMONTH(STEUERUNG!$B$7,0),N93=0,NOT(ISNUMBER(D93))),0,D93/N93)</x:f>
        <x:v>0</x:v>
      </x:c>
      <x:c r="J93" s="66" t="str">
        <x:f>IF(OR(C93="",H93&lt;&gt;"Ja",NOT(ISNUMBER(F93)),F93&gt;EOMONTH(STEUERUNG!$B$7,0),N93=0),"",IF(AND(((YEAR(STEUERUNG!$B$7)-YEAR(F93))*12+MONTH(STEUERUNG!$B$7)-MONTH(F93))&gt;=0,MOD(((YEAR(STEUERUNG!$B$7)-YEAR(F93))*12+MONTH(STEUERUNG!$B$7)-MONTH(F93)),N93)=0),EDATE(F93,((YEAR(STEUERUNG!$B$7)-YEAR(F93))*12+MONTH(STEUERUNG!$B$7)-MONTH(F93))),""))</x:f>
      </x:c>
      <x:c r="K93" s="64" t="n">
        <x:f>IF(OR(J93="",NOT(ISNUMBER(D93))),0,IF(A93="Einnahme",IF(OR(G93="Sicher",M93="Erledigt"),D93,0),IF(A93="Ausgabe",-D93,0)))</x:f>
        <x:v>0</x:v>
      </x:c>
      <x:c r="L93" s="44"/>
      <x:c r="M93" s="44"/>
      <x:c r="N93" s="29" t="str">
        <x:f>IF(C93="","",IF(E93="Monatlich",1,IF(E93="Vierteljährlich",3,IF(E93="Halbjährlich",6,IF(E93="Jährlich",12,0)))))</x:f>
      </x:c>
      <x:c r="O93" s="29" t="str">
        <x:f>IF(COUNTA(A93:H93)=0,"",IF(OR(A93="",C93="",NOT(ISNUMBER(D93)),D93&lt;=0,E93="",NOT(ISNUMBER(F93)),H93="",AND(A93="Einnahme",G93="")),"PRÜFEN","OK"))</x:f>
      </x:c>
    </x:row>
    <x:row r="94" ht="21" customHeight="1">
      <x:c r="A94" s="44"/>
      <x:c r="B94" s="44"/>
      <x:c r="C94" s="44"/>
      <x:c r="D94" s="50"/>
      <x:c r="E94" s="44"/>
      <x:c r="F94" s="54"/>
      <x:c r="G94" s="44"/>
      <x:c r="H94" s="44"/>
      <x:c r="I94" s="64" t="n">
        <x:f>IF(OR(C94="",H94&lt;&gt;"Ja",NOT(ISNUMBER(F94)),F94&gt;EOMONTH(STEUERUNG!$B$7,0),N94=0,NOT(ISNUMBER(D94))),0,D94/N94)</x:f>
        <x:v>0</x:v>
      </x:c>
      <x:c r="J94" s="66" t="str">
        <x:f>IF(OR(C94="",H94&lt;&gt;"Ja",NOT(ISNUMBER(F94)),F94&gt;EOMONTH(STEUERUNG!$B$7,0),N94=0),"",IF(AND(((YEAR(STEUERUNG!$B$7)-YEAR(F94))*12+MONTH(STEUERUNG!$B$7)-MONTH(F94))&gt;=0,MOD(((YEAR(STEUERUNG!$B$7)-YEAR(F94))*12+MONTH(STEUERUNG!$B$7)-MONTH(F94)),N94)=0),EDATE(F94,((YEAR(STEUERUNG!$B$7)-YEAR(F94))*12+MONTH(STEUERUNG!$B$7)-MONTH(F94))),""))</x:f>
      </x:c>
      <x:c r="K94" s="64" t="n">
        <x:f>IF(OR(J94="",NOT(ISNUMBER(D94))),0,IF(A94="Einnahme",IF(OR(G94="Sicher",M94="Erledigt"),D94,0),IF(A94="Ausgabe",-D94,0)))</x:f>
        <x:v>0</x:v>
      </x:c>
      <x:c r="L94" s="44"/>
      <x:c r="M94" s="44"/>
      <x:c r="N94" s="29" t="str">
        <x:f>IF(C94="","",IF(E94="Monatlich",1,IF(E94="Vierteljährlich",3,IF(E94="Halbjährlich",6,IF(E94="Jährlich",12,0)))))</x:f>
      </x:c>
      <x:c r="O94" s="29" t="str">
        <x:f>IF(COUNTA(A94:H94)=0,"",IF(OR(A94="",C94="",NOT(ISNUMBER(D94)),D94&lt;=0,E94="",NOT(ISNUMBER(F94)),H94="",AND(A94="Einnahme",G94="")),"PRÜFEN","OK"))</x:f>
      </x:c>
    </x:row>
    <x:row r="95" ht="21" customHeight="1">
      <x:c r="A95" s="44"/>
      <x:c r="B95" s="44"/>
      <x:c r="C95" s="44"/>
      <x:c r="D95" s="50"/>
      <x:c r="E95" s="44"/>
      <x:c r="F95" s="54"/>
      <x:c r="G95" s="44"/>
      <x:c r="H95" s="44"/>
      <x:c r="I95" s="64" t="n">
        <x:f>IF(OR(C95="",H95&lt;&gt;"Ja",NOT(ISNUMBER(F95)),F95&gt;EOMONTH(STEUERUNG!$B$7,0),N95=0,NOT(ISNUMBER(D95))),0,D95/N95)</x:f>
        <x:v>0</x:v>
      </x:c>
      <x:c r="J95" s="66" t="str">
        <x:f>IF(OR(C95="",H95&lt;&gt;"Ja",NOT(ISNUMBER(F95)),F95&gt;EOMONTH(STEUERUNG!$B$7,0),N95=0),"",IF(AND(((YEAR(STEUERUNG!$B$7)-YEAR(F95))*12+MONTH(STEUERUNG!$B$7)-MONTH(F95))&gt;=0,MOD(((YEAR(STEUERUNG!$B$7)-YEAR(F95))*12+MONTH(STEUERUNG!$B$7)-MONTH(F95)),N95)=0),EDATE(F95,((YEAR(STEUERUNG!$B$7)-YEAR(F95))*12+MONTH(STEUERUNG!$B$7)-MONTH(F95))),""))</x:f>
      </x:c>
      <x:c r="K95" s="64" t="n">
        <x:f>IF(OR(J95="",NOT(ISNUMBER(D95))),0,IF(A95="Einnahme",IF(OR(G95="Sicher",M95="Erledigt"),D95,0),IF(A95="Ausgabe",-D95,0)))</x:f>
        <x:v>0</x:v>
      </x:c>
      <x:c r="L95" s="44"/>
      <x:c r="M95" s="44"/>
      <x:c r="N95" s="29" t="str">
        <x:f>IF(C95="","",IF(E95="Monatlich",1,IF(E95="Vierteljährlich",3,IF(E95="Halbjährlich",6,IF(E95="Jährlich",12,0)))))</x:f>
      </x:c>
      <x:c r="O95" s="29" t="str">
        <x:f>IF(COUNTA(A95:H95)=0,"",IF(OR(A95="",C95="",NOT(ISNUMBER(D95)),D95&lt;=0,E95="",NOT(ISNUMBER(F95)),H95="",AND(A95="Einnahme",G95="")),"PRÜFEN","OK"))</x:f>
      </x:c>
    </x:row>
    <x:row r="96" ht="21" customHeight="1">
      <x:c r="A96" s="44"/>
      <x:c r="B96" s="44"/>
      <x:c r="C96" s="44"/>
      <x:c r="D96" s="50"/>
      <x:c r="E96" s="44"/>
      <x:c r="F96" s="54"/>
      <x:c r="G96" s="44"/>
      <x:c r="H96" s="44"/>
      <x:c r="I96" s="64" t="n">
        <x:f>IF(OR(C96="",H96&lt;&gt;"Ja",NOT(ISNUMBER(F96)),F96&gt;EOMONTH(STEUERUNG!$B$7,0),N96=0,NOT(ISNUMBER(D96))),0,D96/N96)</x:f>
        <x:v>0</x:v>
      </x:c>
      <x:c r="J96" s="66" t="str">
        <x:f>IF(OR(C96="",H96&lt;&gt;"Ja",NOT(ISNUMBER(F96)),F96&gt;EOMONTH(STEUERUNG!$B$7,0),N96=0),"",IF(AND(((YEAR(STEUERUNG!$B$7)-YEAR(F96))*12+MONTH(STEUERUNG!$B$7)-MONTH(F96))&gt;=0,MOD(((YEAR(STEUERUNG!$B$7)-YEAR(F96))*12+MONTH(STEUERUNG!$B$7)-MONTH(F96)),N96)=0),EDATE(F96,((YEAR(STEUERUNG!$B$7)-YEAR(F96))*12+MONTH(STEUERUNG!$B$7)-MONTH(F96))),""))</x:f>
      </x:c>
      <x:c r="K96" s="64" t="n">
        <x:f>IF(OR(J96="",NOT(ISNUMBER(D96))),0,IF(A96="Einnahme",IF(OR(G96="Sicher",M96="Erledigt"),D96,0),IF(A96="Ausgabe",-D96,0)))</x:f>
        <x:v>0</x:v>
      </x:c>
      <x:c r="L96" s="44"/>
      <x:c r="M96" s="44"/>
      <x:c r="N96" s="29" t="str">
        <x:f>IF(C96="","",IF(E96="Monatlich",1,IF(E96="Vierteljährlich",3,IF(E96="Halbjährlich",6,IF(E96="Jährlich",12,0)))))</x:f>
      </x:c>
      <x:c r="O96" s="29" t="str">
        <x:f>IF(COUNTA(A96:H96)=0,"",IF(OR(A96="",C96="",NOT(ISNUMBER(D96)),D96&lt;=0,E96="",NOT(ISNUMBER(F96)),H96="",AND(A96="Einnahme",G96="")),"PRÜFEN","OK"))</x:f>
      </x:c>
    </x:row>
    <x:row r="97" ht="21" customHeight="1">
      <x:c r="A97" s="44"/>
      <x:c r="B97" s="44"/>
      <x:c r="C97" s="44"/>
      <x:c r="D97" s="50"/>
      <x:c r="E97" s="44"/>
      <x:c r="F97" s="54"/>
      <x:c r="G97" s="44"/>
      <x:c r="H97" s="44"/>
      <x:c r="I97" s="64" t="n">
        <x:f>IF(OR(C97="",H97&lt;&gt;"Ja",NOT(ISNUMBER(F97)),F97&gt;EOMONTH(STEUERUNG!$B$7,0),N97=0,NOT(ISNUMBER(D97))),0,D97/N97)</x:f>
        <x:v>0</x:v>
      </x:c>
      <x:c r="J97" s="66" t="str">
        <x:f>IF(OR(C97="",H97&lt;&gt;"Ja",NOT(ISNUMBER(F97)),F97&gt;EOMONTH(STEUERUNG!$B$7,0),N97=0),"",IF(AND(((YEAR(STEUERUNG!$B$7)-YEAR(F97))*12+MONTH(STEUERUNG!$B$7)-MONTH(F97))&gt;=0,MOD(((YEAR(STEUERUNG!$B$7)-YEAR(F97))*12+MONTH(STEUERUNG!$B$7)-MONTH(F97)),N97)=0),EDATE(F97,((YEAR(STEUERUNG!$B$7)-YEAR(F97))*12+MONTH(STEUERUNG!$B$7)-MONTH(F97))),""))</x:f>
      </x:c>
      <x:c r="K97" s="64" t="n">
        <x:f>IF(OR(J97="",NOT(ISNUMBER(D97))),0,IF(A97="Einnahme",IF(OR(G97="Sicher",M97="Erledigt"),D97,0),IF(A97="Ausgabe",-D97,0)))</x:f>
        <x:v>0</x:v>
      </x:c>
      <x:c r="L97" s="44"/>
      <x:c r="M97" s="44"/>
      <x:c r="N97" s="29" t="str">
        <x:f>IF(C97="","",IF(E97="Monatlich",1,IF(E97="Vierteljährlich",3,IF(E97="Halbjährlich",6,IF(E97="Jährlich",12,0)))))</x:f>
      </x:c>
      <x:c r="O97" s="29" t="str">
        <x:f>IF(COUNTA(A97:H97)=0,"",IF(OR(A97="",C97="",NOT(ISNUMBER(D97)),D97&lt;=0,E97="",NOT(ISNUMBER(F97)),H97="",AND(A97="Einnahme",G97="")),"PRÜFEN","OK"))</x:f>
      </x:c>
    </x:row>
    <x:row r="98" ht="21" customHeight="1">
      <x:c r="A98" s="44"/>
      <x:c r="B98" s="44"/>
      <x:c r="C98" s="44"/>
      <x:c r="D98" s="50"/>
      <x:c r="E98" s="44"/>
      <x:c r="F98" s="54"/>
      <x:c r="G98" s="44"/>
      <x:c r="H98" s="44"/>
      <x:c r="I98" s="64" t="n">
        <x:f>IF(OR(C98="",H98&lt;&gt;"Ja",NOT(ISNUMBER(F98)),F98&gt;EOMONTH(STEUERUNG!$B$7,0),N98=0,NOT(ISNUMBER(D98))),0,D98/N98)</x:f>
        <x:v>0</x:v>
      </x:c>
      <x:c r="J98" s="66" t="str">
        <x:f>IF(OR(C98="",H98&lt;&gt;"Ja",NOT(ISNUMBER(F98)),F98&gt;EOMONTH(STEUERUNG!$B$7,0),N98=0),"",IF(AND(((YEAR(STEUERUNG!$B$7)-YEAR(F98))*12+MONTH(STEUERUNG!$B$7)-MONTH(F98))&gt;=0,MOD(((YEAR(STEUERUNG!$B$7)-YEAR(F98))*12+MONTH(STEUERUNG!$B$7)-MONTH(F98)),N98)=0),EDATE(F98,((YEAR(STEUERUNG!$B$7)-YEAR(F98))*12+MONTH(STEUERUNG!$B$7)-MONTH(F98))),""))</x:f>
      </x:c>
      <x:c r="K98" s="64" t="n">
        <x:f>IF(OR(J98="",NOT(ISNUMBER(D98))),0,IF(A98="Einnahme",IF(OR(G98="Sicher",M98="Erledigt"),D98,0),IF(A98="Ausgabe",-D98,0)))</x:f>
        <x:v>0</x:v>
      </x:c>
      <x:c r="L98" s="44"/>
      <x:c r="M98" s="44"/>
      <x:c r="N98" s="29" t="str">
        <x:f>IF(C98="","",IF(E98="Monatlich",1,IF(E98="Vierteljährlich",3,IF(E98="Halbjährlich",6,IF(E98="Jährlich",12,0)))))</x:f>
      </x:c>
      <x:c r="O98" s="29" t="str">
        <x:f>IF(COUNTA(A98:H98)=0,"",IF(OR(A98="",C98="",NOT(ISNUMBER(D98)),D98&lt;=0,E98="",NOT(ISNUMBER(F98)),H98="",AND(A98="Einnahme",G98="")),"PRÜFEN","OK"))</x:f>
      </x:c>
    </x:row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</x:sheetData>
  <x:mergeCells>
    <x:mergeCell ref="A1:O2"/>
    <x:mergeCell ref="A3:O3"/>
    <x:mergeCell ref="A5:O5"/>
  </x:mergeCells>
  <x:conditionalFormatting sqref="O9:O98">
    <x:cfRule type="expression" dxfId="1" priority="1">
      <x:formula>O9="PRÜFEN"</x:formula>
    </x:cfRule>
  </x:conditionalFormatting>
  <x:conditionalFormatting sqref="K9:K98">
    <x:cfRule type="expression" dxfId="2" priority="2">
      <x:formula>AND(A9="Ausgabe",K9&lt;0)</x:formula>
    </x:cfRule>
  </x:conditionalFormatting>
  <x:dataValidations count="6">
    <x:dataValidation type="list" sqref="A9:A98">
      <x:formula1>"Einnahme,Ausgabe"</x:formula1>
    </x:dataValidation>
    <x:dataValidation type="list" sqref="E9:E98">
      <x:formula1>"Monatlich,Vierteljährlich,Halbjährlich,Jährlich"</x:formula1>
    </x:dataValidation>
    <x:dataValidation type="list" sqref="G9:G98">
      <x:formula1>"Sicher,Unsicher"</x:formula1>
    </x:dataValidation>
    <x:dataValidation type="list" sqref="H9:H98">
      <x:formula1>"Ja,Nein"</x:formula1>
    </x:dataValidation>
    <x:dataValidation type="list" sqref="L9:L98">
      <x:formula1>"Existenz,Wichtig,Prüfen"</x:formula1>
    </x:dataValidation>
    <x:dataValidation type="list" sqref="M9:M98">
      <x:formula1>"Offen,Erledigt,Klärung"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5" hidden="0" customWidth="1"/>
    <x:col min="8" max="8" width="18" hidden="0" customWidth="1"/>
    <x:col min="9" max="9" width="19" hidden="0" customWidth="1"/>
    <x:col min="10" max="10" width="4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27" customHeight="1">
      <x:c r="A1" s="4" t="str">
        <x:v>NURGELD.DE  /  VARIABLES BUDGET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28" customHeight="1">
      <x:c r="A3" s="10" t="str">
        <x:v>REALISTISCHE MONATSGRENZEN  ·  Ist-Zahlungen aus BUCHUNGEN  ·  Restbedarf wird konservativ geschätzt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</x:row>
    <x:row r="4" ht="21" customHeight="1"/>
    <x:row r="5" ht="39" customHeight="1">
      <x:c r="A5" s="37" t="str">
        <x:v>Trage hier nur variable Alltagskosten ein. Miete und andere Fixposten gehören NICHT hierher. Leere Budgetfelder bedeuten: nur erfasste Zahlungen zählen – möglicherweise fehlt dann Bedarf.</x:v>
      </x:c>
      <x:c r="B5" s="37"/>
      <x:c r="C5" s="37"/>
      <x:c r="D5" s="37"/>
      <x:c r="E5" s="37"/>
      <x:c r="F5" s="37"/>
      <x:c r="G5" s="37"/>
      <x:c r="H5" s="37"/>
      <x:c r="I5" s="37"/>
      <x:c r="J5" s="37"/>
      <x:c r="K5" s="37"/>
      <x:c r="L5" s="37"/>
      <x:c r="M5" s="37"/>
    </x:row>
    <x:row r="6" ht="21" customHeight="1"/>
    <x:row r="7" ht="21" customHeight="1"/>
    <x:row r="8" ht="33" customHeight="1">
      <x:c r="A8" s="60" t="str">
        <x:v>Bereich</x:v>
      </x:c>
      <x:c r="B8" s="60" t="str">
        <x:v>Monatslimit (€)</x:v>
      </x:c>
      <x:c r="C8" s="60" t="str">
        <x:v>Schon gebucht (€)</x:v>
      </x:c>
      <x:c r="D8" s="60" t="str">
        <x:v>Noch geplant (€)</x:v>
      </x:c>
      <x:c r="E8" s="60" t="str">
        <x:v>Erfasst (€)</x:v>
      </x:c>
      <x:c r="F8" s="60" t="str">
        <x:v>Rest zum Limit (€)</x:v>
      </x:c>
      <x:c r="G8" s="60" t="str">
        <x:v>Auslastung</x:v>
      </x:c>
      <x:c r="H8" s="60" t="str">
        <x:v>Signal</x:v>
      </x:c>
      <x:c r="I8" s="60" t="str">
        <x:v>Prognose (€)</x:v>
      </x:c>
    </x:row>
    <x:row r="9" ht="21" customHeight="1">
      <x:c r="A9" t="str">
        <x:v>Lebensmittel</x:v>
      </x:c>
      <x:c r="B9" s="50"/>
      <x:c r="C9" s="64" t="n">
        <x:f>SUMIFS(BUCHUNGEN!$D$9:$D$308,BUCHUNGEN!$B$9:$B$308,A9,BUCHUNGEN!$A$9:$A$308,"&gt;="&amp;STEUERUNG!$B$7,BUCHUNGEN!$A$9:$A$308,"&lt;="&amp;EOMONTH(STEUERUNG!$B$7,0),BUCHUNGEN!$E$9:$E$308,"Gebucht")</x:f>
        <x:v>0</x:v>
      </x:c>
      <x:c r="D9" s="64" t="n">
        <x:f>SUMIFS(BUCHUNGEN!$D$9:$D$308,BUCHUNGEN!$B$9:$B$308,A9,BUCHUNGEN!$A$9:$A$308,"&gt;="&amp;STEUERUNG!$B$7,BUCHUNGEN!$A$9:$A$308,"&lt;="&amp;EOMONTH(STEUERUNG!$B$7,0),BUCHUNGEN!$E$9:$E$308,"Geplant")</x:f>
        <x:v>0</x:v>
      </x:c>
      <x:c r="E9" s="64" t="n">
        <x:f>C9+D9</x:f>
        <x:v>0</x:v>
      </x:c>
      <x:c r="F9" s="64" t="str">
        <x:f>IF(B9="","",B9-E9)</x:f>
      </x:c>
      <x:c r="G9" s="68" t="n">
        <x:f>IF(OR(B9="",B9=0),0,E9/B9)</x:f>
        <x:v>0</x:v>
      </x:c>
      <x:c r="H9" s="29" t="str">
        <x:f>IF(B9="","Limit fehlt",IF(F9&lt;0,"Über Budget",IF(G9&gt;=0.85,"Eng","Im Plan")))</x:f>
        <x:v>Limit fehlt</x:v>
      </x:c>
      <x:c r="I9" s="64" t="n">
        <x:f>IF(B9="",E9,MAX(B9,E9))</x:f>
        <x:v>0</x:v>
      </x:c>
    </x:row>
    <x:row r="10" ht="21" customHeight="1">
      <x:c r="A10" t="str">
        <x:v>Hygiene &amp; Haushalt</x:v>
      </x:c>
      <x:c r="B10" s="50"/>
      <x:c r="C10" s="64" t="n">
        <x:f>SUMIFS(BUCHUNGEN!$D$9:$D$308,BUCHUNGEN!$B$9:$B$308,A10,BUCHUNGEN!$A$9:$A$308,"&gt;="&amp;STEUERUNG!$B$7,BUCHUNGEN!$A$9:$A$308,"&lt;="&amp;EOMONTH(STEUERUNG!$B$7,0),BUCHUNGEN!$E$9:$E$308,"Gebucht")</x:f>
        <x:v>0</x:v>
      </x:c>
      <x:c r="D10" s="64" t="n">
        <x:f>SUMIFS(BUCHUNGEN!$D$9:$D$308,BUCHUNGEN!$B$9:$B$308,A10,BUCHUNGEN!$A$9:$A$308,"&gt;="&amp;STEUERUNG!$B$7,BUCHUNGEN!$A$9:$A$308,"&lt;="&amp;EOMONTH(STEUERUNG!$B$7,0),BUCHUNGEN!$E$9:$E$308,"Geplant")</x:f>
        <x:v>0</x:v>
      </x:c>
      <x:c r="E10" s="64" t="n">
        <x:f>C10+D10</x:f>
        <x:v>0</x:v>
      </x:c>
      <x:c r="F10" s="64" t="str">
        <x:f>IF(B10="","",B10-E10)</x:f>
      </x:c>
      <x:c r="G10" s="68" t="n">
        <x:f>IF(OR(B10="",B10=0),0,E10/B10)</x:f>
        <x:v>0</x:v>
      </x:c>
      <x:c r="H10" s="29" t="str">
        <x:f>IF(B10="","Limit fehlt",IF(F10&lt;0,"Über Budget",IF(G10&gt;=0.85,"Eng","Im Plan")))</x:f>
        <x:v>Limit fehlt</x:v>
      </x:c>
      <x:c r="I10" s="64" t="n">
        <x:f>IF(B10="",E10,MAX(B10,E10))</x:f>
        <x:v>0</x:v>
      </x:c>
    </x:row>
    <x:row r="11" ht="21" customHeight="1">
      <x:c r="A11" t="str">
        <x:v>Gesundheit &amp; Medikamente</x:v>
      </x:c>
      <x:c r="B11" s="50"/>
      <x:c r="C11" s="64" t="n">
        <x:f>SUMIFS(BUCHUNGEN!$D$9:$D$308,BUCHUNGEN!$B$9:$B$308,A11,BUCHUNGEN!$A$9:$A$308,"&gt;="&amp;STEUERUNG!$B$7,BUCHUNGEN!$A$9:$A$308,"&lt;="&amp;EOMONTH(STEUERUNG!$B$7,0),BUCHUNGEN!$E$9:$E$308,"Gebucht")</x:f>
        <x:v>0</x:v>
      </x:c>
      <x:c r="D11" s="64" t="n">
        <x:f>SUMIFS(BUCHUNGEN!$D$9:$D$308,BUCHUNGEN!$B$9:$B$308,A11,BUCHUNGEN!$A$9:$A$308,"&gt;="&amp;STEUERUNG!$B$7,BUCHUNGEN!$A$9:$A$308,"&lt;="&amp;EOMONTH(STEUERUNG!$B$7,0),BUCHUNGEN!$E$9:$E$308,"Geplant")</x:f>
        <x:v>0</x:v>
      </x:c>
      <x:c r="E11" s="64" t="n">
        <x:f>C11+D11</x:f>
        <x:v>0</x:v>
      </x:c>
      <x:c r="F11" s="64" t="str">
        <x:f>IF(B11="","",B11-E11)</x:f>
      </x:c>
      <x:c r="G11" s="68" t="n">
        <x:f>IF(OR(B11="",B11=0),0,E11/B11)</x:f>
        <x:v>0</x:v>
      </x:c>
      <x:c r="H11" s="29" t="str">
        <x:f>IF(B11="","Limit fehlt",IF(F11&lt;0,"Über Budget",IF(G11&gt;=0.85,"Eng","Im Plan")))</x:f>
        <x:v>Limit fehlt</x:v>
      </x:c>
      <x:c r="I11" s="64" t="n">
        <x:f>IF(B11="",E11,MAX(B11,E11))</x:f>
        <x:v>0</x:v>
      </x:c>
    </x:row>
    <x:row r="12" ht="21" customHeight="1">
      <x:c r="A12" t="str">
        <x:v>Mobilität</x:v>
      </x:c>
      <x:c r="B12" s="50"/>
      <x:c r="C12" s="64" t="n">
        <x:f>SUMIFS(BUCHUNGEN!$D$9:$D$308,BUCHUNGEN!$B$9:$B$308,A12,BUCHUNGEN!$A$9:$A$308,"&gt;="&amp;STEUERUNG!$B$7,BUCHUNGEN!$A$9:$A$308,"&lt;="&amp;EOMONTH(STEUERUNG!$B$7,0),BUCHUNGEN!$E$9:$E$308,"Gebucht")</x:f>
        <x:v>0</x:v>
      </x:c>
      <x:c r="D12" s="64" t="n">
        <x:f>SUMIFS(BUCHUNGEN!$D$9:$D$308,BUCHUNGEN!$B$9:$B$308,A12,BUCHUNGEN!$A$9:$A$308,"&gt;="&amp;STEUERUNG!$B$7,BUCHUNGEN!$A$9:$A$308,"&lt;="&amp;EOMONTH(STEUERUNG!$B$7,0),BUCHUNGEN!$E$9:$E$308,"Geplant")</x:f>
        <x:v>0</x:v>
      </x:c>
      <x:c r="E12" s="64" t="n">
        <x:f>C12+D12</x:f>
        <x:v>0</x:v>
      </x:c>
      <x:c r="F12" s="64" t="str">
        <x:f>IF(B12="","",B12-E12)</x:f>
      </x:c>
      <x:c r="G12" s="68" t="n">
        <x:f>IF(OR(B12="",B12=0),0,E12/B12)</x:f>
        <x:v>0</x:v>
      </x:c>
      <x:c r="H12" s="29" t="str">
        <x:f>IF(B12="","Limit fehlt",IF(F12&lt;0,"Über Budget",IF(G12&gt;=0.85,"Eng","Im Plan")))</x:f>
        <x:v>Limit fehlt</x:v>
      </x:c>
      <x:c r="I12" s="64" t="n">
        <x:f>IF(B12="",E12,MAX(B12,E12))</x:f>
        <x:v>0</x:v>
      </x:c>
    </x:row>
    <x:row r="13" ht="21" customHeight="1">
      <x:c r="A13" t="str">
        <x:v>Kinder &amp; Familie</x:v>
      </x:c>
      <x:c r="B13" s="50"/>
      <x:c r="C13" s="64" t="n">
        <x:f>SUMIFS(BUCHUNGEN!$D$9:$D$308,BUCHUNGEN!$B$9:$B$308,A13,BUCHUNGEN!$A$9:$A$308,"&gt;="&amp;STEUERUNG!$B$7,BUCHUNGEN!$A$9:$A$308,"&lt;="&amp;EOMONTH(STEUERUNG!$B$7,0),BUCHUNGEN!$E$9:$E$308,"Gebucht")</x:f>
        <x:v>0</x:v>
      </x:c>
      <x:c r="D13" s="64" t="n">
        <x:f>SUMIFS(BUCHUNGEN!$D$9:$D$308,BUCHUNGEN!$B$9:$B$308,A13,BUCHUNGEN!$A$9:$A$308,"&gt;="&amp;STEUERUNG!$B$7,BUCHUNGEN!$A$9:$A$308,"&lt;="&amp;EOMONTH(STEUERUNG!$B$7,0),BUCHUNGEN!$E$9:$E$308,"Geplant")</x:f>
        <x:v>0</x:v>
      </x:c>
      <x:c r="E13" s="64" t="n">
        <x:f>C13+D13</x:f>
        <x:v>0</x:v>
      </x:c>
      <x:c r="F13" s="64" t="str">
        <x:f>IF(B13="","",B13-E13)</x:f>
      </x:c>
      <x:c r="G13" s="68" t="n">
        <x:f>IF(OR(B13="",B13=0),0,E13/B13)</x:f>
        <x:v>0</x:v>
      </x:c>
      <x:c r="H13" s="29" t="str">
        <x:f>IF(B13="","Limit fehlt",IF(F13&lt;0,"Über Budget",IF(G13&gt;=0.85,"Eng","Im Plan")))</x:f>
        <x:v>Limit fehlt</x:v>
      </x:c>
      <x:c r="I13" s="64" t="n">
        <x:f>IF(B13="",E13,MAX(B13,E13))</x:f>
        <x:v>0</x:v>
      </x:c>
    </x:row>
    <x:row r="14" ht="21" customHeight="1">
      <x:c r="A14" t="str">
        <x:v>Haustiere</x:v>
      </x:c>
      <x:c r="B14" s="50"/>
      <x:c r="C14" s="64" t="n">
        <x:f>SUMIFS(BUCHUNGEN!$D$9:$D$308,BUCHUNGEN!$B$9:$B$308,A14,BUCHUNGEN!$A$9:$A$308,"&gt;="&amp;STEUERUNG!$B$7,BUCHUNGEN!$A$9:$A$308,"&lt;="&amp;EOMONTH(STEUERUNG!$B$7,0),BUCHUNGEN!$E$9:$E$308,"Gebucht")</x:f>
        <x:v>0</x:v>
      </x:c>
      <x:c r="D14" s="64" t="n">
        <x:f>SUMIFS(BUCHUNGEN!$D$9:$D$308,BUCHUNGEN!$B$9:$B$308,A14,BUCHUNGEN!$A$9:$A$308,"&gt;="&amp;STEUERUNG!$B$7,BUCHUNGEN!$A$9:$A$308,"&lt;="&amp;EOMONTH(STEUERUNG!$B$7,0),BUCHUNGEN!$E$9:$E$308,"Geplant")</x:f>
        <x:v>0</x:v>
      </x:c>
      <x:c r="E14" s="64" t="n">
        <x:f>C14+D14</x:f>
        <x:v>0</x:v>
      </x:c>
      <x:c r="F14" s="64" t="str">
        <x:f>IF(B14="","",B14-E14)</x:f>
      </x:c>
      <x:c r="G14" s="68" t="n">
        <x:f>IF(OR(B14="",B14=0),0,E14/B14)</x:f>
        <x:v>0</x:v>
      </x:c>
      <x:c r="H14" s="29" t="str">
        <x:f>IF(B14="","Limit fehlt",IF(F14&lt;0,"Über Budget",IF(G14&gt;=0.85,"Eng","Im Plan")))</x:f>
        <x:v>Limit fehlt</x:v>
      </x:c>
      <x:c r="I14" s="64" t="n">
        <x:f>IF(B14="",E14,MAX(B14,E14))</x:f>
        <x:v>0</x:v>
      </x:c>
    </x:row>
    <x:row r="15" ht="21" customHeight="1">
      <x:c r="A15" t="str">
        <x:v>Kleidung</x:v>
      </x:c>
      <x:c r="B15" s="50"/>
      <x:c r="C15" s="64" t="n">
        <x:f>SUMIFS(BUCHUNGEN!$D$9:$D$308,BUCHUNGEN!$B$9:$B$308,A15,BUCHUNGEN!$A$9:$A$308,"&gt;="&amp;STEUERUNG!$B$7,BUCHUNGEN!$A$9:$A$308,"&lt;="&amp;EOMONTH(STEUERUNG!$B$7,0),BUCHUNGEN!$E$9:$E$308,"Gebucht")</x:f>
        <x:v>0</x:v>
      </x:c>
      <x:c r="D15" s="64" t="n">
        <x:f>SUMIFS(BUCHUNGEN!$D$9:$D$308,BUCHUNGEN!$B$9:$B$308,A15,BUCHUNGEN!$A$9:$A$308,"&gt;="&amp;STEUERUNG!$B$7,BUCHUNGEN!$A$9:$A$308,"&lt;="&amp;EOMONTH(STEUERUNG!$B$7,0),BUCHUNGEN!$E$9:$E$308,"Geplant")</x:f>
        <x:v>0</x:v>
      </x:c>
      <x:c r="E15" s="64" t="n">
        <x:f>C15+D15</x:f>
        <x:v>0</x:v>
      </x:c>
      <x:c r="F15" s="64" t="str">
        <x:f>IF(B15="","",B15-E15)</x:f>
      </x:c>
      <x:c r="G15" s="68" t="n">
        <x:f>IF(OR(B15="",B15=0),0,E15/B15)</x:f>
        <x:v>0</x:v>
      </x:c>
      <x:c r="H15" s="29" t="str">
        <x:f>IF(B15="","Limit fehlt",IF(F15&lt;0,"Über Budget",IF(G15&gt;=0.85,"Eng","Im Plan")))</x:f>
        <x:v>Limit fehlt</x:v>
      </x:c>
      <x:c r="I15" s="64" t="n">
        <x:f>IF(B15="",E15,MAX(B15,E15))</x:f>
        <x:v>0</x:v>
      </x:c>
    </x:row>
    <x:row r="16" ht="21" customHeight="1">
      <x:c r="A16" t="str">
        <x:v>Kommunikation variabel</x:v>
      </x:c>
      <x:c r="B16" s="50"/>
      <x:c r="C16" s="64" t="n">
        <x:f>SUMIFS(BUCHUNGEN!$D$9:$D$308,BUCHUNGEN!$B$9:$B$308,A16,BUCHUNGEN!$A$9:$A$308,"&gt;="&amp;STEUERUNG!$B$7,BUCHUNGEN!$A$9:$A$308,"&lt;="&amp;EOMONTH(STEUERUNG!$B$7,0),BUCHUNGEN!$E$9:$E$308,"Gebucht")</x:f>
        <x:v>0</x:v>
      </x:c>
      <x:c r="D16" s="64" t="n">
        <x:f>SUMIFS(BUCHUNGEN!$D$9:$D$308,BUCHUNGEN!$B$9:$B$308,A16,BUCHUNGEN!$A$9:$A$308,"&gt;="&amp;STEUERUNG!$B$7,BUCHUNGEN!$A$9:$A$308,"&lt;="&amp;EOMONTH(STEUERUNG!$B$7,0),BUCHUNGEN!$E$9:$E$308,"Geplant")</x:f>
        <x:v>0</x:v>
      </x:c>
      <x:c r="E16" s="64" t="n">
        <x:f>C16+D16</x:f>
        <x:v>0</x:v>
      </x:c>
      <x:c r="F16" s="64" t="str">
        <x:f>IF(B16="","",B16-E16)</x:f>
      </x:c>
      <x:c r="G16" s="68" t="n">
        <x:f>IF(OR(B16="",B16=0),0,E16/B16)</x:f>
        <x:v>0</x:v>
      </x:c>
      <x:c r="H16" s="29" t="str">
        <x:f>IF(B16="","Limit fehlt",IF(F16&lt;0,"Über Budget",IF(G16&gt;=0.85,"Eng","Im Plan")))</x:f>
        <x:v>Limit fehlt</x:v>
      </x:c>
      <x:c r="I16" s="64" t="n">
        <x:f>IF(B16="",E16,MAX(B16,E16))</x:f>
        <x:v>0</x:v>
      </x:c>
    </x:row>
    <x:row r="17" ht="21" customHeight="1">
      <x:c r="A17" t="str">
        <x:v>Schule &amp; Bildung</x:v>
      </x:c>
      <x:c r="B17" s="50"/>
      <x:c r="C17" s="64" t="n">
        <x:f>SUMIFS(BUCHUNGEN!$D$9:$D$308,BUCHUNGEN!$B$9:$B$308,A17,BUCHUNGEN!$A$9:$A$308,"&gt;="&amp;STEUERUNG!$B$7,BUCHUNGEN!$A$9:$A$308,"&lt;="&amp;EOMONTH(STEUERUNG!$B$7,0),BUCHUNGEN!$E$9:$E$308,"Gebucht")</x:f>
        <x:v>0</x:v>
      </x:c>
      <x:c r="D17" s="64" t="n">
        <x:f>SUMIFS(BUCHUNGEN!$D$9:$D$308,BUCHUNGEN!$B$9:$B$308,A17,BUCHUNGEN!$A$9:$A$308,"&gt;="&amp;STEUERUNG!$B$7,BUCHUNGEN!$A$9:$A$308,"&lt;="&amp;EOMONTH(STEUERUNG!$B$7,0),BUCHUNGEN!$E$9:$E$308,"Geplant")</x:f>
        <x:v>0</x:v>
      </x:c>
      <x:c r="E17" s="64" t="n">
        <x:f>C17+D17</x:f>
        <x:v>0</x:v>
      </x:c>
      <x:c r="F17" s="64" t="str">
        <x:f>IF(B17="","",B17-E17)</x:f>
      </x:c>
      <x:c r="G17" s="68" t="n">
        <x:f>IF(OR(B17="",B17=0),0,E17/B17)</x:f>
        <x:v>0</x:v>
      </x:c>
      <x:c r="H17" s="29" t="str">
        <x:f>IF(B17="","Limit fehlt",IF(F17&lt;0,"Über Budget",IF(G17&gt;=0.85,"Eng","Im Plan")))</x:f>
        <x:v>Limit fehlt</x:v>
      </x:c>
      <x:c r="I17" s="64" t="n">
        <x:f>IF(B17="",E17,MAX(B17,E17))</x:f>
        <x:v>0</x:v>
      </x:c>
    </x:row>
    <x:row r="18" ht="21" customHeight="1">
      <x:c r="A18" t="str">
        <x:v>Alltag &amp; Haushalt</x:v>
      </x:c>
      <x:c r="B18" s="50"/>
      <x:c r="C18" s="64" t="n">
        <x:f>SUMIFS(BUCHUNGEN!$D$9:$D$308,BUCHUNGEN!$B$9:$B$308,A18,BUCHUNGEN!$A$9:$A$308,"&gt;="&amp;STEUERUNG!$B$7,BUCHUNGEN!$A$9:$A$308,"&lt;="&amp;EOMONTH(STEUERUNG!$B$7,0),BUCHUNGEN!$E$9:$E$308,"Gebucht")</x:f>
        <x:v>0</x:v>
      </x:c>
      <x:c r="D18" s="64" t="n">
        <x:f>SUMIFS(BUCHUNGEN!$D$9:$D$308,BUCHUNGEN!$B$9:$B$308,A18,BUCHUNGEN!$A$9:$A$308,"&gt;="&amp;STEUERUNG!$B$7,BUCHUNGEN!$A$9:$A$308,"&lt;="&amp;EOMONTH(STEUERUNG!$B$7,0),BUCHUNGEN!$E$9:$E$308,"Geplant")</x:f>
        <x:v>0</x:v>
      </x:c>
      <x:c r="E18" s="64" t="n">
        <x:f>C18+D18</x:f>
        <x:v>0</x:v>
      </x:c>
      <x:c r="F18" s="64" t="str">
        <x:f>IF(B18="","",B18-E18)</x:f>
      </x:c>
      <x:c r="G18" s="68" t="n">
        <x:f>IF(OR(B18="",B18=0),0,E18/B18)</x:f>
        <x:v>0</x:v>
      </x:c>
      <x:c r="H18" s="29" t="str">
        <x:f>IF(B18="","Limit fehlt",IF(F18&lt;0,"Über Budget",IF(G18&gt;=0.85,"Eng","Im Plan")))</x:f>
        <x:v>Limit fehlt</x:v>
      </x:c>
      <x:c r="I18" s="64" t="n">
        <x:f>IF(B18="",E18,MAX(B18,E18))</x:f>
        <x:v>0</x:v>
      </x:c>
    </x:row>
    <x:row r="19" ht="21" customHeight="1">
      <x:c r="A19" t="str">
        <x:v>Freizeit</x:v>
      </x:c>
      <x:c r="B19" s="50"/>
      <x:c r="C19" s="64" t="n">
        <x:f>SUMIFS(BUCHUNGEN!$D$9:$D$308,BUCHUNGEN!$B$9:$B$308,A19,BUCHUNGEN!$A$9:$A$308,"&gt;="&amp;STEUERUNG!$B$7,BUCHUNGEN!$A$9:$A$308,"&lt;="&amp;EOMONTH(STEUERUNG!$B$7,0),BUCHUNGEN!$E$9:$E$308,"Gebucht")</x:f>
        <x:v>0</x:v>
      </x:c>
      <x:c r="D19" s="64" t="n">
        <x:f>SUMIFS(BUCHUNGEN!$D$9:$D$308,BUCHUNGEN!$B$9:$B$308,A19,BUCHUNGEN!$A$9:$A$308,"&gt;="&amp;STEUERUNG!$B$7,BUCHUNGEN!$A$9:$A$308,"&lt;="&amp;EOMONTH(STEUERUNG!$B$7,0),BUCHUNGEN!$E$9:$E$308,"Geplant")</x:f>
        <x:v>0</x:v>
      </x:c>
      <x:c r="E19" s="64" t="n">
        <x:f>C19+D19</x:f>
        <x:v>0</x:v>
      </x:c>
      <x:c r="F19" s="64" t="str">
        <x:f>IF(B19="","",B19-E19)</x:f>
      </x:c>
      <x:c r="G19" s="68" t="n">
        <x:f>IF(OR(B19="",B19=0),0,E19/B19)</x:f>
        <x:v>0</x:v>
      </x:c>
      <x:c r="H19" s="29" t="str">
        <x:f>IF(B19="","Limit fehlt",IF(F19&lt;0,"Über Budget",IF(G19&gt;=0.85,"Eng","Im Plan")))</x:f>
        <x:v>Limit fehlt</x:v>
      </x:c>
      <x:c r="I19" s="64" t="n">
        <x:f>IF(B19="",E19,MAX(B19,E19))</x:f>
        <x:v>0</x:v>
      </x:c>
    </x:row>
    <x:row r="20" ht="21" customHeight="1">
      <x:c r="A20" t="str">
        <x:v>Unterwegs</x:v>
      </x:c>
      <x:c r="B20" s="50"/>
      <x:c r="C20" s="64" t="n">
        <x:f>SUMIFS(BUCHUNGEN!$D$9:$D$308,BUCHUNGEN!$B$9:$B$308,A20,BUCHUNGEN!$A$9:$A$308,"&gt;="&amp;STEUERUNG!$B$7,BUCHUNGEN!$A$9:$A$308,"&lt;="&amp;EOMONTH(STEUERUNG!$B$7,0),BUCHUNGEN!$E$9:$E$308,"Gebucht")</x:f>
        <x:v>0</x:v>
      </x:c>
      <x:c r="D20" s="64" t="n">
        <x:f>SUMIFS(BUCHUNGEN!$D$9:$D$308,BUCHUNGEN!$B$9:$B$308,A20,BUCHUNGEN!$A$9:$A$308,"&gt;="&amp;STEUERUNG!$B$7,BUCHUNGEN!$A$9:$A$308,"&lt;="&amp;EOMONTH(STEUERUNG!$B$7,0),BUCHUNGEN!$E$9:$E$308,"Geplant")</x:f>
        <x:v>0</x:v>
      </x:c>
      <x:c r="E20" s="64" t="n">
        <x:f>C20+D20</x:f>
        <x:v>0</x:v>
      </x:c>
      <x:c r="F20" s="64" t="str">
        <x:f>IF(B20="","",B20-E20)</x:f>
      </x:c>
      <x:c r="G20" s="68" t="n">
        <x:f>IF(OR(B20="",B20=0),0,E20/B20)</x:f>
        <x:v>0</x:v>
      </x:c>
      <x:c r="H20" s="29" t="str">
        <x:f>IF(B20="","Limit fehlt",IF(F20&lt;0,"Über Budget",IF(G20&gt;=0.85,"Eng","Im Plan")))</x:f>
        <x:v>Limit fehlt</x:v>
      </x:c>
      <x:c r="I20" s="64" t="n">
        <x:f>IF(B20="",E20,MAX(B20,E20))</x:f>
        <x:v>0</x:v>
      </x:c>
    </x:row>
    <x:row r="21" ht="21" customHeight="1">
      <x:c r="A21" t="str">
        <x:v>Unvorhergesehenes</x:v>
      </x:c>
      <x:c r="B21" s="50"/>
      <x:c r="C21" s="64" t="n">
        <x:f>SUMIFS(BUCHUNGEN!$D$9:$D$308,BUCHUNGEN!$B$9:$B$308,A21,BUCHUNGEN!$A$9:$A$308,"&gt;="&amp;STEUERUNG!$B$7,BUCHUNGEN!$A$9:$A$308,"&lt;="&amp;EOMONTH(STEUERUNG!$B$7,0),BUCHUNGEN!$E$9:$E$308,"Gebucht")</x:f>
        <x:v>0</x:v>
      </x:c>
      <x:c r="D21" s="64" t="n">
        <x:f>SUMIFS(BUCHUNGEN!$D$9:$D$308,BUCHUNGEN!$B$9:$B$308,A21,BUCHUNGEN!$A$9:$A$308,"&gt;="&amp;STEUERUNG!$B$7,BUCHUNGEN!$A$9:$A$308,"&lt;="&amp;EOMONTH(STEUERUNG!$B$7,0),BUCHUNGEN!$E$9:$E$308,"Geplant")</x:f>
        <x:v>0</x:v>
      </x:c>
      <x:c r="E21" s="64" t="n">
        <x:f>C21+D21</x:f>
        <x:v>0</x:v>
      </x:c>
      <x:c r="F21" s="64" t="str">
        <x:f>IF(B21="","",B21-E21)</x:f>
      </x:c>
      <x:c r="G21" s="68" t="n">
        <x:f>IF(OR(B21="",B21=0),0,E21/B21)</x:f>
        <x:v>0</x:v>
      </x:c>
      <x:c r="H21" s="29" t="str">
        <x:f>IF(B21="","Limit fehlt",IF(F21&lt;0,"Über Budget",IF(G21&gt;=0.85,"Eng","Im Plan")))</x:f>
        <x:v>Limit fehlt</x:v>
      </x:c>
      <x:c r="I21" s="64" t="n">
        <x:f>IF(B21="",E21,MAX(B21,E21))</x:f>
        <x:v>0</x:v>
      </x:c>
    </x:row>
    <x:row r="22" ht="21" customHeight="1">
      <x:c r="A22" t="str">
        <x:v>Sonstiges</x:v>
      </x:c>
      <x:c r="B22" s="50"/>
      <x:c r="C22" s="64" t="n">
        <x:f>SUMIFS(BUCHUNGEN!$D$9:$D$308,BUCHUNGEN!$B$9:$B$308,A22,BUCHUNGEN!$A$9:$A$308,"&gt;="&amp;STEUERUNG!$B$7,BUCHUNGEN!$A$9:$A$308,"&lt;="&amp;EOMONTH(STEUERUNG!$B$7,0),BUCHUNGEN!$E$9:$E$308,"Gebucht")</x:f>
        <x:v>0</x:v>
      </x:c>
      <x:c r="D22" s="64" t="n">
        <x:f>SUMIFS(BUCHUNGEN!$D$9:$D$308,BUCHUNGEN!$B$9:$B$308,A22,BUCHUNGEN!$A$9:$A$308,"&gt;="&amp;STEUERUNG!$B$7,BUCHUNGEN!$A$9:$A$308,"&lt;="&amp;EOMONTH(STEUERUNG!$B$7,0),BUCHUNGEN!$E$9:$E$308,"Geplant")</x:f>
        <x:v>0</x:v>
      </x:c>
      <x:c r="E22" s="64" t="n">
        <x:f>C22+D22</x:f>
        <x:v>0</x:v>
      </x:c>
      <x:c r="F22" s="64" t="str">
        <x:f>IF(B22="","",B22-E22)</x:f>
      </x:c>
      <x:c r="G22" s="68" t="n">
        <x:f>IF(OR(B22="",B22=0),0,E22/B22)</x:f>
        <x:v>0</x:v>
      </x:c>
      <x:c r="H22" s="29" t="str">
        <x:f>IF(B22="","Limit fehlt",IF(F22&lt;0,"Über Budget",IF(G22&gt;=0.85,"Eng","Im Plan")))</x:f>
        <x:v>Limit fehlt</x:v>
      </x:c>
      <x:c r="I22" s="64" t="n">
        <x:f>IF(B22="",E22,MAX(B22,E22))</x:f>
        <x:v>0</x:v>
      </x:c>
    </x:row>
    <x:row r="23" ht="21" customHeight="1"/>
    <x:row r="24" ht="21" customHeight="1"/>
    <x:row r="25" ht="27" customHeight="1">
      <x:c r="A25" s="16" t="str">
        <x:v>MONATSBUDGET AUF EINEN BLICK</x:v>
      </x:c>
      <x:c r="B25" s="16"/>
      <x:c r="C25" s="16"/>
      <x:c r="D25" s="16"/>
      <x:c r="E25" s="16"/>
      <x:c r="F25" s="16"/>
      <x:c r="G25" s="16"/>
      <x:c r="H25" s="16"/>
      <x:c r="I25" s="16"/>
    </x:row>
    <x:row r="26" ht="21" customHeight="1"/>
    <x:row r="27" ht="21" customHeight="1">
      <x:c r="A27" s="70" t="str">
        <x:v>Geplante variable Limits</x:v>
      </x:c>
      <x:c r="B27" s="70"/>
      <x:c r="C27" s="70"/>
      <x:c r="D27" s="70"/>
      <x:c r="E27" s="70"/>
      <x:c r="F27" s="64" t="n">
        <x:f>SUM(B9:B22)</x:f>
        <x:v>0</x:v>
      </x:c>
    </x:row>
    <x:row r="28" ht="21" customHeight="1"/>
    <x:row r="29" ht="21" customHeight="1">
      <x:c r="A29" s="70" t="str">
        <x:v>Tatsächlich gebuchte Ausgaben</x:v>
      </x:c>
      <x:c r="B29" s="70"/>
      <x:c r="C29" s="70"/>
      <x:c r="D29" s="70"/>
      <x:c r="E29" s="70"/>
      <x:c r="F29" s="64" t="n">
        <x:f>SUM(C9:C22)</x:f>
        <x:v>0</x:v>
      </x:c>
    </x:row>
    <x:row r="30" ht="21" customHeight="1"/>
    <x:row r="31" ht="21" customHeight="1">
      <x:c r="A31" s="70" t="str">
        <x:v>Weitere Vormerkungen</x:v>
      </x:c>
      <x:c r="B31" s="70"/>
      <x:c r="C31" s="70"/>
      <x:c r="D31" s="70"/>
      <x:c r="E31" s="70"/>
      <x:c r="F31" s="64" t="n">
        <x:f>SUM(D9:D22)</x:f>
        <x:v>0</x:v>
      </x:c>
    </x:row>
    <x:row r="32" ht="21" customHeight="1"/>
    <x:row r="33" ht="21" customHeight="1">
      <x:c r="A33" s="70" t="str">
        <x:v>Konservativer Monatsbedarf</x:v>
      </x:c>
      <x:c r="B33" s="70"/>
      <x:c r="C33" s="70"/>
      <x:c r="D33" s="70"/>
      <x:c r="E33" s="70"/>
      <x:c r="F33" s="64" t="n">
        <x:f>SUM(I9:I22)</x:f>
        <x:v>0</x:v>
      </x:c>
    </x:row>
    <x:row r="34" ht="21" customHeight="1"/>
    <x:row r="35" ht="21" customHeight="1">
      <x:c r="A35" s="70" t="str">
        <x:v>Noch nicht konkret zugeordneter Bedarf</x:v>
      </x:c>
      <x:c r="B35" s="70"/>
      <x:c r="C35" s="70"/>
      <x:c r="D35" s="70"/>
      <x:c r="E35" s="70"/>
      <x:c r="F35" s="64" t="n">
        <x:f>MAX(0,F33-F29-F31)</x:f>
        <x:v>0</x:v>
      </x:c>
    </x:row>
    <x:row r="36" ht="21" customHeight="1"/>
    <x:row r="37" ht="21" customHeight="1">
      <x:c r="A37" s="70" t="str">
        <x:v>Kategorien ohne Limit</x:v>
      </x:c>
      <x:c r="B37" s="70"/>
      <x:c r="C37" s="70"/>
      <x:c r="D37" s="70"/>
      <x:c r="E37" s="70"/>
      <x:c r="F37" s="72" t="n">
        <x:f>COUNTBLANK(B9:B22)</x:f>
        <x:v>14</x:v>
      </x:c>
    </x:row>
    <x:row r="38" ht="21" customHeight="1"/>
    <x:row r="39" ht="21" customHeight="1"/>
    <x:row r="40" ht="40" customHeight="1">
      <x:c r="A40" s="37" t="str">
        <x:v>Die Prognose je Kategorie nimmt den höheren Wert aus Monatslimit und bereits erfassten Beträgen. Sie verhindert, dass Überschreitungen durch das Limit verdeckt werden.</x:v>
      </x:c>
      <x:c r="B40" s="37"/>
      <x:c r="C40" s="37"/>
      <x:c r="D40" s="37"/>
      <x:c r="E40" s="37"/>
      <x:c r="F40" s="37"/>
      <x:c r="G40" s="37"/>
      <x:c r="H40" s="37"/>
      <x:c r="I40" s="37"/>
    </x:row>
    <x:row r="41" ht="21" customHeight="1"/>
    <x:row r="42" ht="21" customHeight="1"/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21" customHeight="1"/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</x:sheetData>
  <x:mergeCells>
    <x:mergeCell ref="A1:M2"/>
    <x:mergeCell ref="A3:M3"/>
    <x:mergeCell ref="A5:M5"/>
    <x:mergeCell ref="A25:I25"/>
    <x:mergeCell ref="A27:E27"/>
    <x:mergeCell ref="A29:E29"/>
    <x:mergeCell ref="A31:E31"/>
    <x:mergeCell ref="A33:E33"/>
    <x:mergeCell ref="A35:E35"/>
    <x:mergeCell ref="A37:E37"/>
    <x:mergeCell ref="A40:I40"/>
  </x:mergeCells>
  <x:conditionalFormatting sqref="F9:F22">
    <x:cfRule type="expression" dxfId="3" priority="1">
      <x:formula>AND(B9&lt;&gt;"",F9&lt;0)</x:formula>
    </x:cfRule>
  </x:conditionalFormatting>
  <x:conditionalFormatting sqref="H9:H22">
    <x:cfRule type="expression" dxfId="4" priority="2">
      <x:formula>H9="Limit fehlt"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9" hidden="0" customWidth="1"/>
    <x:col min="3" max="3" width="42" hidden="0" customWidth="1"/>
    <x:col min="4" max="4" width="20" hidden="0" customWidth="1"/>
    <x:col min="5" max="5" width="18" hidden="0" customWidth="1"/>
    <x:col min="6" max="6" width="23" hidden="0" customWidth="1"/>
  </x:cols>
  <x:sheetData>
    <x:row r="1" ht="27" customHeight="1">
      <x:c r="A1" s="4" t="str">
        <x:v>NURGELD.DE  /  BUCHUNGEN</x:v>
      </x:c>
      <x:c r="B1" s="4"/>
      <x:c r="C1" s="4"/>
      <x:c r="D1" s="4"/>
      <x:c r="E1" s="4"/>
      <x:c r="F1" s="4"/>
    </x:row>
    <x:row r="2" ht="27" customHeight="1">
      <x:c r="A2" s="4"/>
      <x:c r="B2" s="4"/>
      <x:c r="C2" s="4"/>
      <x:c r="D2" s="4"/>
      <x:c r="E2" s="4"/>
      <x:c r="F2" s="4"/>
    </x:row>
    <x:row r="3" ht="28" customHeight="1">
      <x:c r="A3" s="10" t="str">
        <x:v>ALLTAGSAUSGABEN  ·  300 Einzelbuchungen  ·  Nur Kosten aus VARIABLES BUDGET erfassen</x:v>
      </x:c>
      <x:c r="B3" s="10"/>
      <x:c r="C3" s="10"/>
      <x:c r="D3" s="10"/>
      <x:c r="E3" s="10"/>
      <x:c r="F3" s="10"/>
    </x:row>
    <x:row r="4" ht="21" customHeight="1"/>
    <x:row r="5" ht="38" customHeight="1">
      <x:c r="A5" s="37" t="str">
        <x:v>Hier gehören variable Ausgaben hinein: z. B. Einkauf oder Busfahrkarte. Fixkosten und Sonderrechnungen NICHT nochmals erfassen. Positive Beträge eingeben.</x:v>
      </x:c>
      <x:c r="B5" s="37"/>
      <x:c r="C5" s="37"/>
      <x:c r="D5" s="37"/>
      <x:c r="E5" s="37"/>
      <x:c r="F5" s="37"/>
    </x:row>
    <x:row r="6" ht="21" customHeight="1"/>
    <x:row r="7" ht="21" customHeight="1"/>
    <x:row r="8" ht="33" customHeight="1">
      <x:c r="A8" s="60" t="str">
        <x:v>Datum</x:v>
      </x:c>
      <x:c r="B8" s="60" t="str">
        <x:v>Budgetbereich</x:v>
      </x:c>
      <x:c r="C8" s="60" t="str">
        <x:v>Beschreibung / Zweck</x:v>
      </x:c>
      <x:c r="D8" s="60" t="str">
        <x:v>Betrag (€)</x:v>
      </x:c>
      <x:c r="E8" s="60" t="str">
        <x:v>Status</x:v>
      </x:c>
      <x:c r="F8" s="60" t="str">
        <x:v>Datencheck</x:v>
      </x:c>
    </x:row>
    <x:row r="9" ht="21" customHeight="1">
      <x:c r="A9" s="54"/>
      <x:c r="B9" s="44"/>
      <x:c r="C9" s="44"/>
      <x:c r="D9" s="50"/>
      <x:c r="E9" s="44"/>
      <x:c r="F9" s="29" t="str">
        <x:f>IF(COUNTA(A9:E9)=0,"",IF(OR(NOT(ISNUMBER(A9)),B9="",NOT(ISNUMBER(D9)),D9&lt;=0,E9=""),"PRÜFEN","OK"))</x:f>
      </x:c>
    </x:row>
    <x:row r="10" ht="21" customHeight="1">
      <x:c r="A10" s="54"/>
      <x:c r="B10" s="44"/>
      <x:c r="C10" s="44"/>
      <x:c r="D10" s="50"/>
      <x:c r="E10" s="44"/>
      <x:c r="F10" s="29" t="str">
        <x:f>IF(COUNTA(A10:E10)=0,"",IF(OR(NOT(ISNUMBER(A10)),B10="",NOT(ISNUMBER(D10)),D10&lt;=0,E10=""),"PRÜFEN","OK"))</x:f>
      </x:c>
    </x:row>
    <x:row r="11" ht="21" customHeight="1">
      <x:c r="A11" s="54"/>
      <x:c r="B11" s="44"/>
      <x:c r="C11" s="44"/>
      <x:c r="D11" s="50"/>
      <x:c r="E11" s="44"/>
      <x:c r="F11" s="29" t="str">
        <x:f>IF(COUNTA(A11:E11)=0,"",IF(OR(NOT(ISNUMBER(A11)),B11="",NOT(ISNUMBER(D11)),D11&lt;=0,E11=""),"PRÜFEN","OK"))</x:f>
      </x:c>
    </x:row>
    <x:row r="12" ht="21" customHeight="1">
      <x:c r="A12" s="54"/>
      <x:c r="B12" s="44"/>
      <x:c r="C12" s="44"/>
      <x:c r="D12" s="50"/>
      <x:c r="E12" s="44"/>
      <x:c r="F12" s="29" t="str">
        <x:f>IF(COUNTA(A12:E12)=0,"",IF(OR(NOT(ISNUMBER(A12)),B12="",NOT(ISNUMBER(D12)),D12&lt;=0,E12=""),"PRÜFEN","OK"))</x:f>
      </x:c>
    </x:row>
    <x:row r="13" ht="21" customHeight="1">
      <x:c r="A13" s="54"/>
      <x:c r="B13" s="44"/>
      <x:c r="C13" s="44"/>
      <x:c r="D13" s="50"/>
      <x:c r="E13" s="44"/>
      <x:c r="F13" s="29" t="str">
        <x:f>IF(COUNTA(A13:E13)=0,"",IF(OR(NOT(ISNUMBER(A13)),B13="",NOT(ISNUMBER(D13)),D13&lt;=0,E13=""),"PRÜFEN","OK"))</x:f>
      </x:c>
    </x:row>
    <x:row r="14" ht="21" customHeight="1">
      <x:c r="A14" s="54"/>
      <x:c r="B14" s="44"/>
      <x:c r="C14" s="44"/>
      <x:c r="D14" s="50"/>
      <x:c r="E14" s="44"/>
      <x:c r="F14" s="29" t="str">
        <x:f>IF(COUNTA(A14:E14)=0,"",IF(OR(NOT(ISNUMBER(A14)),B14="",NOT(ISNUMBER(D14)),D14&lt;=0,E14=""),"PRÜFEN","OK"))</x:f>
      </x:c>
    </x:row>
    <x:row r="15" ht="21" customHeight="1">
      <x:c r="A15" s="54"/>
      <x:c r="B15" s="44"/>
      <x:c r="C15" s="44"/>
      <x:c r="D15" s="50"/>
      <x:c r="E15" s="44"/>
      <x:c r="F15" s="29" t="str">
        <x:f>IF(COUNTA(A15:E15)=0,"",IF(OR(NOT(ISNUMBER(A15)),B15="",NOT(ISNUMBER(D15)),D15&lt;=0,E15=""),"PRÜFEN","OK"))</x:f>
      </x:c>
    </x:row>
    <x:row r="16" ht="21" customHeight="1">
      <x:c r="A16" s="54"/>
      <x:c r="B16" s="44"/>
      <x:c r="C16" s="44"/>
      <x:c r="D16" s="50"/>
      <x:c r="E16" s="44"/>
      <x:c r="F16" s="29" t="str">
        <x:f>IF(COUNTA(A16:E16)=0,"",IF(OR(NOT(ISNUMBER(A16)),B16="",NOT(ISNUMBER(D16)),D16&lt;=0,E16=""),"PRÜFEN","OK"))</x:f>
      </x:c>
    </x:row>
    <x:row r="17" ht="21" customHeight="1">
      <x:c r="A17" s="54"/>
      <x:c r="B17" s="44"/>
      <x:c r="C17" s="44"/>
      <x:c r="D17" s="50"/>
      <x:c r="E17" s="44"/>
      <x:c r="F17" s="29" t="str">
        <x:f>IF(COUNTA(A17:E17)=0,"",IF(OR(NOT(ISNUMBER(A17)),B17="",NOT(ISNUMBER(D17)),D17&lt;=0,E17=""),"PRÜFEN","OK"))</x:f>
      </x:c>
    </x:row>
    <x:row r="18" ht="21" customHeight="1">
      <x:c r="A18" s="54"/>
      <x:c r="B18" s="44"/>
      <x:c r="C18" s="44"/>
      <x:c r="D18" s="50"/>
      <x:c r="E18" s="44"/>
      <x:c r="F18" s="29" t="str">
        <x:f>IF(COUNTA(A18:E18)=0,"",IF(OR(NOT(ISNUMBER(A18)),B18="",NOT(ISNUMBER(D18)),D18&lt;=0,E18=""),"PRÜFEN","OK"))</x:f>
      </x:c>
    </x:row>
    <x:row r="19" ht="21" customHeight="1">
      <x:c r="A19" s="54"/>
      <x:c r="B19" s="44"/>
      <x:c r="C19" s="44"/>
      <x:c r="D19" s="50"/>
      <x:c r="E19" s="44"/>
      <x:c r="F19" s="29" t="str">
        <x:f>IF(COUNTA(A19:E19)=0,"",IF(OR(NOT(ISNUMBER(A19)),B19="",NOT(ISNUMBER(D19)),D19&lt;=0,E19=""),"PRÜFEN","OK"))</x:f>
      </x:c>
    </x:row>
    <x:row r="20" ht="21" customHeight="1">
      <x:c r="A20" s="54"/>
      <x:c r="B20" s="44"/>
      <x:c r="C20" s="44"/>
      <x:c r="D20" s="50"/>
      <x:c r="E20" s="44"/>
      <x:c r="F20" s="29" t="str">
        <x:f>IF(COUNTA(A20:E20)=0,"",IF(OR(NOT(ISNUMBER(A20)),B20="",NOT(ISNUMBER(D20)),D20&lt;=0,E20=""),"PRÜFEN","OK"))</x:f>
      </x:c>
    </x:row>
    <x:row r="21" ht="21" customHeight="1">
      <x:c r="A21" s="54"/>
      <x:c r="B21" s="44"/>
      <x:c r="C21" s="44"/>
      <x:c r="D21" s="50"/>
      <x:c r="E21" s="44"/>
      <x:c r="F21" s="29" t="str">
        <x:f>IF(COUNTA(A21:E21)=0,"",IF(OR(NOT(ISNUMBER(A21)),B21="",NOT(ISNUMBER(D21)),D21&lt;=0,E21=""),"PRÜFEN","OK"))</x:f>
      </x:c>
    </x:row>
    <x:row r="22" ht="21" customHeight="1">
      <x:c r="A22" s="54"/>
      <x:c r="B22" s="44"/>
      <x:c r="C22" s="44"/>
      <x:c r="D22" s="50"/>
      <x:c r="E22" s="44"/>
      <x:c r="F22" s="29" t="str">
        <x:f>IF(COUNTA(A22:E22)=0,"",IF(OR(NOT(ISNUMBER(A22)),B22="",NOT(ISNUMBER(D22)),D22&lt;=0,E22=""),"PRÜFEN","OK"))</x:f>
      </x:c>
    </x:row>
    <x:row r="23" ht="21" customHeight="1">
      <x:c r="A23" s="54"/>
      <x:c r="B23" s="44"/>
      <x:c r="C23" s="44"/>
      <x:c r="D23" s="50"/>
      <x:c r="E23" s="44"/>
      <x:c r="F23" s="29" t="str">
        <x:f>IF(COUNTA(A23:E23)=0,"",IF(OR(NOT(ISNUMBER(A23)),B23="",NOT(ISNUMBER(D23)),D23&lt;=0,E23=""),"PRÜFEN","OK"))</x:f>
      </x:c>
    </x:row>
    <x:row r="24" ht="21" customHeight="1">
      <x:c r="A24" s="54"/>
      <x:c r="B24" s="44"/>
      <x:c r="C24" s="44"/>
      <x:c r="D24" s="50"/>
      <x:c r="E24" s="44"/>
      <x:c r="F24" s="29" t="str">
        <x:f>IF(COUNTA(A24:E24)=0,"",IF(OR(NOT(ISNUMBER(A24)),B24="",NOT(ISNUMBER(D24)),D24&lt;=0,E24=""),"PRÜFEN","OK"))</x:f>
      </x:c>
    </x:row>
    <x:row r="25" ht="21" customHeight="1">
      <x:c r="A25" s="54"/>
      <x:c r="B25" s="44"/>
      <x:c r="C25" s="44"/>
      <x:c r="D25" s="50"/>
      <x:c r="E25" s="44"/>
      <x:c r="F25" s="29" t="str">
        <x:f>IF(COUNTA(A25:E25)=0,"",IF(OR(NOT(ISNUMBER(A25)),B25="",NOT(ISNUMBER(D25)),D25&lt;=0,E25=""),"PRÜFEN","OK"))</x:f>
      </x:c>
    </x:row>
    <x:row r="26" ht="21" customHeight="1">
      <x:c r="A26" s="54"/>
      <x:c r="B26" s="44"/>
      <x:c r="C26" s="44"/>
      <x:c r="D26" s="50"/>
      <x:c r="E26" s="44"/>
      <x:c r="F26" s="29" t="str">
        <x:f>IF(COUNTA(A26:E26)=0,"",IF(OR(NOT(ISNUMBER(A26)),B26="",NOT(ISNUMBER(D26)),D26&lt;=0,E26=""),"PRÜFEN","OK"))</x:f>
      </x:c>
    </x:row>
    <x:row r="27" ht="21" customHeight="1">
      <x:c r="A27" s="54"/>
      <x:c r="B27" s="44"/>
      <x:c r="C27" s="44"/>
      <x:c r="D27" s="50"/>
      <x:c r="E27" s="44"/>
      <x:c r="F27" s="29" t="str">
        <x:f>IF(COUNTA(A27:E27)=0,"",IF(OR(NOT(ISNUMBER(A27)),B27="",NOT(ISNUMBER(D27)),D27&lt;=0,E27=""),"PRÜFEN","OK"))</x:f>
      </x:c>
    </x:row>
    <x:row r="28" ht="21" customHeight="1">
      <x:c r="A28" s="54"/>
      <x:c r="B28" s="44"/>
      <x:c r="C28" s="44"/>
      <x:c r="D28" s="50"/>
      <x:c r="E28" s="44"/>
      <x:c r="F28" s="29" t="str">
        <x:f>IF(COUNTA(A28:E28)=0,"",IF(OR(NOT(ISNUMBER(A28)),B28="",NOT(ISNUMBER(D28)),D28&lt;=0,E28=""),"PRÜFEN","OK"))</x:f>
      </x:c>
    </x:row>
    <x:row r="29" ht="21" customHeight="1">
      <x:c r="A29" s="54"/>
      <x:c r="B29" s="44"/>
      <x:c r="C29" s="44"/>
      <x:c r="D29" s="50"/>
      <x:c r="E29" s="44"/>
      <x:c r="F29" s="29" t="str">
        <x:f>IF(COUNTA(A29:E29)=0,"",IF(OR(NOT(ISNUMBER(A29)),B29="",NOT(ISNUMBER(D29)),D29&lt;=0,E29=""),"PRÜFEN","OK"))</x:f>
      </x:c>
    </x:row>
    <x:row r="30" ht="21" customHeight="1">
      <x:c r="A30" s="54"/>
      <x:c r="B30" s="44"/>
      <x:c r="C30" s="44"/>
      <x:c r="D30" s="50"/>
      <x:c r="E30" s="44"/>
      <x:c r="F30" s="29" t="str">
        <x:f>IF(COUNTA(A30:E30)=0,"",IF(OR(NOT(ISNUMBER(A30)),B30="",NOT(ISNUMBER(D30)),D30&lt;=0,E30=""),"PRÜFEN","OK"))</x:f>
      </x:c>
    </x:row>
    <x:row r="31" ht="21" customHeight="1">
      <x:c r="A31" s="54"/>
      <x:c r="B31" s="44"/>
      <x:c r="C31" s="44"/>
      <x:c r="D31" s="50"/>
      <x:c r="E31" s="44"/>
      <x:c r="F31" s="29" t="str">
        <x:f>IF(COUNTA(A31:E31)=0,"",IF(OR(NOT(ISNUMBER(A31)),B31="",NOT(ISNUMBER(D31)),D31&lt;=0,E31=""),"PRÜFEN","OK"))</x:f>
      </x:c>
    </x:row>
    <x:row r="32" ht="21" customHeight="1">
      <x:c r="A32" s="54"/>
      <x:c r="B32" s="44"/>
      <x:c r="C32" s="44"/>
      <x:c r="D32" s="50"/>
      <x:c r="E32" s="44"/>
      <x:c r="F32" s="29" t="str">
        <x:f>IF(COUNTA(A32:E32)=0,"",IF(OR(NOT(ISNUMBER(A32)),B32="",NOT(ISNUMBER(D32)),D32&lt;=0,E32=""),"PRÜFEN","OK"))</x:f>
      </x:c>
    </x:row>
    <x:row r="33" ht="21" customHeight="1">
      <x:c r="A33" s="54"/>
      <x:c r="B33" s="44"/>
      <x:c r="C33" s="44"/>
      <x:c r="D33" s="50"/>
      <x:c r="E33" s="44"/>
      <x:c r="F33" s="29" t="str">
        <x:f>IF(COUNTA(A33:E33)=0,"",IF(OR(NOT(ISNUMBER(A33)),B33="",NOT(ISNUMBER(D33)),D33&lt;=0,E33=""),"PRÜFEN","OK"))</x:f>
      </x:c>
    </x:row>
    <x:row r="34" ht="21" customHeight="1">
      <x:c r="A34" s="54"/>
      <x:c r="B34" s="44"/>
      <x:c r="C34" s="44"/>
      <x:c r="D34" s="50"/>
      <x:c r="E34" s="44"/>
      <x:c r="F34" s="29" t="str">
        <x:f>IF(COUNTA(A34:E34)=0,"",IF(OR(NOT(ISNUMBER(A34)),B34="",NOT(ISNUMBER(D34)),D34&lt;=0,E34=""),"PRÜFEN","OK"))</x:f>
      </x:c>
    </x:row>
    <x:row r="35" ht="21" customHeight="1">
      <x:c r="A35" s="54"/>
      <x:c r="B35" s="44"/>
      <x:c r="C35" s="44"/>
      <x:c r="D35" s="50"/>
      <x:c r="E35" s="44"/>
      <x:c r="F35" s="29" t="str">
        <x:f>IF(COUNTA(A35:E35)=0,"",IF(OR(NOT(ISNUMBER(A35)),B35="",NOT(ISNUMBER(D35)),D35&lt;=0,E35=""),"PRÜFEN","OK"))</x:f>
      </x:c>
    </x:row>
    <x:row r="36" ht="21" customHeight="1">
      <x:c r="A36" s="54"/>
      <x:c r="B36" s="44"/>
      <x:c r="C36" s="44"/>
      <x:c r="D36" s="50"/>
      <x:c r="E36" s="44"/>
      <x:c r="F36" s="29" t="str">
        <x:f>IF(COUNTA(A36:E36)=0,"",IF(OR(NOT(ISNUMBER(A36)),B36="",NOT(ISNUMBER(D36)),D36&lt;=0,E36=""),"PRÜFEN","OK"))</x:f>
      </x:c>
    </x:row>
    <x:row r="37" ht="21" customHeight="1">
      <x:c r="A37" s="54"/>
      <x:c r="B37" s="44"/>
      <x:c r="C37" s="44"/>
      <x:c r="D37" s="50"/>
      <x:c r="E37" s="44"/>
      <x:c r="F37" s="29" t="str">
        <x:f>IF(COUNTA(A37:E37)=0,"",IF(OR(NOT(ISNUMBER(A37)),B37="",NOT(ISNUMBER(D37)),D37&lt;=0,E37=""),"PRÜFEN","OK"))</x:f>
      </x:c>
    </x:row>
    <x:row r="38" ht="21" customHeight="1">
      <x:c r="A38" s="54"/>
      <x:c r="B38" s="44"/>
      <x:c r="C38" s="44"/>
      <x:c r="D38" s="50"/>
      <x:c r="E38" s="44"/>
      <x:c r="F38" s="29" t="str">
        <x:f>IF(COUNTA(A38:E38)=0,"",IF(OR(NOT(ISNUMBER(A38)),B38="",NOT(ISNUMBER(D38)),D38&lt;=0,E38=""),"PRÜFEN","OK"))</x:f>
      </x:c>
    </x:row>
    <x:row r="39" ht="21" customHeight="1">
      <x:c r="A39" s="54"/>
      <x:c r="B39" s="44"/>
      <x:c r="C39" s="44"/>
      <x:c r="D39" s="50"/>
      <x:c r="E39" s="44"/>
      <x:c r="F39" s="29" t="str">
        <x:f>IF(COUNTA(A39:E39)=0,"",IF(OR(NOT(ISNUMBER(A39)),B39="",NOT(ISNUMBER(D39)),D39&lt;=0,E39=""),"PRÜFEN","OK"))</x:f>
      </x:c>
    </x:row>
    <x:row r="40" ht="21" customHeight="1">
      <x:c r="A40" s="54"/>
      <x:c r="B40" s="44"/>
      <x:c r="C40" s="44"/>
      <x:c r="D40" s="50"/>
      <x:c r="E40" s="44"/>
      <x:c r="F40" s="29" t="str">
        <x:f>IF(COUNTA(A40:E40)=0,"",IF(OR(NOT(ISNUMBER(A40)),B40="",NOT(ISNUMBER(D40)),D40&lt;=0,E40=""),"PRÜFEN","OK"))</x:f>
      </x:c>
    </x:row>
    <x:row r="41" ht="21" customHeight="1">
      <x:c r="A41" s="54"/>
      <x:c r="B41" s="44"/>
      <x:c r="C41" s="44"/>
      <x:c r="D41" s="50"/>
      <x:c r="E41" s="44"/>
      <x:c r="F41" s="29" t="str">
        <x:f>IF(COUNTA(A41:E41)=0,"",IF(OR(NOT(ISNUMBER(A41)),B41="",NOT(ISNUMBER(D41)),D41&lt;=0,E41=""),"PRÜFEN","OK"))</x:f>
      </x:c>
    </x:row>
    <x:row r="42" ht="21" customHeight="1">
      <x:c r="A42" s="54"/>
      <x:c r="B42" s="44"/>
      <x:c r="C42" s="44"/>
      <x:c r="D42" s="50"/>
      <x:c r="E42" s="44"/>
      <x:c r="F42" s="29" t="str">
        <x:f>IF(COUNTA(A42:E42)=0,"",IF(OR(NOT(ISNUMBER(A42)),B42="",NOT(ISNUMBER(D42)),D42&lt;=0,E42=""),"PRÜFEN","OK"))</x:f>
      </x:c>
    </x:row>
    <x:row r="43" ht="21" customHeight="1">
      <x:c r="A43" s="54"/>
      <x:c r="B43" s="44"/>
      <x:c r="C43" s="44"/>
      <x:c r="D43" s="50"/>
      <x:c r="E43" s="44"/>
      <x:c r="F43" s="29" t="str">
        <x:f>IF(COUNTA(A43:E43)=0,"",IF(OR(NOT(ISNUMBER(A43)),B43="",NOT(ISNUMBER(D43)),D43&lt;=0,E43=""),"PRÜFEN","OK"))</x:f>
      </x:c>
    </x:row>
    <x:row r="44" ht="21" customHeight="1">
      <x:c r="A44" s="54"/>
      <x:c r="B44" s="44"/>
      <x:c r="C44" s="44"/>
      <x:c r="D44" s="50"/>
      <x:c r="E44" s="44"/>
      <x:c r="F44" s="29" t="str">
        <x:f>IF(COUNTA(A44:E44)=0,"",IF(OR(NOT(ISNUMBER(A44)),B44="",NOT(ISNUMBER(D44)),D44&lt;=0,E44=""),"PRÜFEN","OK"))</x:f>
      </x:c>
    </x:row>
    <x:row r="45" ht="21" customHeight="1">
      <x:c r="A45" s="54"/>
      <x:c r="B45" s="44"/>
      <x:c r="C45" s="44"/>
      <x:c r="D45" s="50"/>
      <x:c r="E45" s="44"/>
      <x:c r="F45" s="29" t="str">
        <x:f>IF(COUNTA(A45:E45)=0,"",IF(OR(NOT(ISNUMBER(A45)),B45="",NOT(ISNUMBER(D45)),D45&lt;=0,E45=""),"PRÜFEN","OK"))</x:f>
      </x:c>
    </x:row>
    <x:row r="46" ht="21" customHeight="1">
      <x:c r="A46" s="54"/>
      <x:c r="B46" s="44"/>
      <x:c r="C46" s="44"/>
      <x:c r="D46" s="50"/>
      <x:c r="E46" s="44"/>
      <x:c r="F46" s="29" t="str">
        <x:f>IF(COUNTA(A46:E46)=0,"",IF(OR(NOT(ISNUMBER(A46)),B46="",NOT(ISNUMBER(D46)),D46&lt;=0,E46=""),"PRÜFEN","OK"))</x:f>
      </x:c>
    </x:row>
    <x:row r="47" ht="21" customHeight="1">
      <x:c r="A47" s="54"/>
      <x:c r="B47" s="44"/>
      <x:c r="C47" s="44"/>
      <x:c r="D47" s="50"/>
      <x:c r="E47" s="44"/>
      <x:c r="F47" s="29" t="str">
        <x:f>IF(COUNTA(A47:E47)=0,"",IF(OR(NOT(ISNUMBER(A47)),B47="",NOT(ISNUMBER(D47)),D47&lt;=0,E47=""),"PRÜFEN","OK"))</x:f>
      </x:c>
    </x:row>
    <x:row r="48" ht="21" customHeight="1">
      <x:c r="A48" s="54"/>
      <x:c r="B48" s="44"/>
      <x:c r="C48" s="44"/>
      <x:c r="D48" s="50"/>
      <x:c r="E48" s="44"/>
      <x:c r="F48" s="29" t="str">
        <x:f>IF(COUNTA(A48:E48)=0,"",IF(OR(NOT(ISNUMBER(A48)),B48="",NOT(ISNUMBER(D48)),D48&lt;=0,E48=""),"PRÜFEN","OK"))</x:f>
      </x:c>
    </x:row>
    <x:row r="49" ht="21" customHeight="1">
      <x:c r="A49" s="54"/>
      <x:c r="B49" s="44"/>
      <x:c r="C49" s="44"/>
      <x:c r="D49" s="50"/>
      <x:c r="E49" s="44"/>
      <x:c r="F49" s="29" t="str">
        <x:f>IF(COUNTA(A49:E49)=0,"",IF(OR(NOT(ISNUMBER(A49)),B49="",NOT(ISNUMBER(D49)),D49&lt;=0,E49=""),"PRÜFEN","OK"))</x:f>
      </x:c>
    </x:row>
    <x:row r="50" ht="21" customHeight="1">
      <x:c r="A50" s="54"/>
      <x:c r="B50" s="44"/>
      <x:c r="C50" s="44"/>
      <x:c r="D50" s="50"/>
      <x:c r="E50" s="44"/>
      <x:c r="F50" s="29" t="str">
        <x:f>IF(COUNTA(A50:E50)=0,"",IF(OR(NOT(ISNUMBER(A50)),B50="",NOT(ISNUMBER(D50)),D50&lt;=0,E50=""),"PRÜFEN","OK"))</x:f>
      </x:c>
    </x:row>
    <x:row r="51" ht="21" customHeight="1">
      <x:c r="A51" s="54"/>
      <x:c r="B51" s="44"/>
      <x:c r="C51" s="44"/>
      <x:c r="D51" s="50"/>
      <x:c r="E51" s="44"/>
      <x:c r="F51" s="29" t="str">
        <x:f>IF(COUNTA(A51:E51)=0,"",IF(OR(NOT(ISNUMBER(A51)),B51="",NOT(ISNUMBER(D51)),D51&lt;=0,E51=""),"PRÜFEN","OK"))</x:f>
      </x:c>
    </x:row>
    <x:row r="52" ht="21" customHeight="1">
      <x:c r="A52" s="54"/>
      <x:c r="B52" s="44"/>
      <x:c r="C52" s="44"/>
      <x:c r="D52" s="50"/>
      <x:c r="E52" s="44"/>
      <x:c r="F52" s="29" t="str">
        <x:f>IF(COUNTA(A52:E52)=0,"",IF(OR(NOT(ISNUMBER(A52)),B52="",NOT(ISNUMBER(D52)),D52&lt;=0,E52=""),"PRÜFEN","OK"))</x:f>
      </x:c>
    </x:row>
    <x:row r="53" ht="21" customHeight="1">
      <x:c r="A53" s="54"/>
      <x:c r="B53" s="44"/>
      <x:c r="C53" s="44"/>
      <x:c r="D53" s="50"/>
      <x:c r="E53" s="44"/>
      <x:c r="F53" s="29" t="str">
        <x:f>IF(COUNTA(A53:E53)=0,"",IF(OR(NOT(ISNUMBER(A53)),B53="",NOT(ISNUMBER(D53)),D53&lt;=0,E53=""),"PRÜFEN","OK"))</x:f>
      </x:c>
    </x:row>
    <x:row r="54" ht="21" customHeight="1">
      <x:c r="A54" s="54"/>
      <x:c r="B54" s="44"/>
      <x:c r="C54" s="44"/>
      <x:c r="D54" s="50"/>
      <x:c r="E54" s="44"/>
      <x:c r="F54" s="29" t="str">
        <x:f>IF(COUNTA(A54:E54)=0,"",IF(OR(NOT(ISNUMBER(A54)),B54="",NOT(ISNUMBER(D54)),D54&lt;=0,E54=""),"PRÜFEN","OK"))</x:f>
      </x:c>
    </x:row>
    <x:row r="55" ht="21" customHeight="1">
      <x:c r="A55" s="54"/>
      <x:c r="B55" s="44"/>
      <x:c r="C55" s="44"/>
      <x:c r="D55" s="50"/>
      <x:c r="E55" s="44"/>
      <x:c r="F55" s="29" t="str">
        <x:f>IF(COUNTA(A55:E55)=0,"",IF(OR(NOT(ISNUMBER(A55)),B55="",NOT(ISNUMBER(D55)),D55&lt;=0,E55=""),"PRÜFEN","OK"))</x:f>
      </x:c>
    </x:row>
    <x:row r="56" ht="21" customHeight="1">
      <x:c r="A56" s="54"/>
      <x:c r="B56" s="44"/>
      <x:c r="C56" s="44"/>
      <x:c r="D56" s="50"/>
      <x:c r="E56" s="44"/>
      <x:c r="F56" s="29" t="str">
        <x:f>IF(COUNTA(A56:E56)=0,"",IF(OR(NOT(ISNUMBER(A56)),B56="",NOT(ISNUMBER(D56)),D56&lt;=0,E56=""),"PRÜFEN","OK"))</x:f>
      </x:c>
    </x:row>
    <x:row r="57" ht="21" customHeight="1">
      <x:c r="A57" s="54"/>
      <x:c r="B57" s="44"/>
      <x:c r="C57" s="44"/>
      <x:c r="D57" s="50"/>
      <x:c r="E57" s="44"/>
      <x:c r="F57" s="29" t="str">
        <x:f>IF(COUNTA(A57:E57)=0,"",IF(OR(NOT(ISNUMBER(A57)),B57="",NOT(ISNUMBER(D57)),D57&lt;=0,E57=""),"PRÜFEN","OK"))</x:f>
      </x:c>
    </x:row>
    <x:row r="58" ht="21" customHeight="1">
      <x:c r="A58" s="54"/>
      <x:c r="B58" s="44"/>
      <x:c r="C58" s="44"/>
      <x:c r="D58" s="50"/>
      <x:c r="E58" s="44"/>
      <x:c r="F58" s="29" t="str">
        <x:f>IF(COUNTA(A58:E58)=0,"",IF(OR(NOT(ISNUMBER(A58)),B58="",NOT(ISNUMBER(D58)),D58&lt;=0,E58=""),"PRÜFEN","OK"))</x:f>
      </x:c>
    </x:row>
    <x:row r="59" ht="21" customHeight="1">
      <x:c r="A59" s="54"/>
      <x:c r="B59" s="44"/>
      <x:c r="C59" s="44"/>
      <x:c r="D59" s="50"/>
      <x:c r="E59" s="44"/>
      <x:c r="F59" s="29" t="str">
        <x:f>IF(COUNTA(A59:E59)=0,"",IF(OR(NOT(ISNUMBER(A59)),B59="",NOT(ISNUMBER(D59)),D59&lt;=0,E59=""),"PRÜFEN","OK"))</x:f>
      </x:c>
    </x:row>
    <x:row r="60" ht="21" customHeight="1">
      <x:c r="A60" s="54"/>
      <x:c r="B60" s="44"/>
      <x:c r="C60" s="44"/>
      <x:c r="D60" s="50"/>
      <x:c r="E60" s="44"/>
      <x:c r="F60" s="29" t="str">
        <x:f>IF(COUNTA(A60:E60)=0,"",IF(OR(NOT(ISNUMBER(A60)),B60="",NOT(ISNUMBER(D60)),D60&lt;=0,E60=""),"PRÜFEN","OK"))</x:f>
      </x:c>
    </x:row>
    <x:row r="61" ht="21" customHeight="1">
      <x:c r="A61" s="54"/>
      <x:c r="B61" s="44"/>
      <x:c r="C61" s="44"/>
      <x:c r="D61" s="50"/>
      <x:c r="E61" s="44"/>
      <x:c r="F61" s="29" t="str">
        <x:f>IF(COUNTA(A61:E61)=0,"",IF(OR(NOT(ISNUMBER(A61)),B61="",NOT(ISNUMBER(D61)),D61&lt;=0,E61=""),"PRÜFEN","OK"))</x:f>
      </x:c>
    </x:row>
    <x:row r="62" ht="21" customHeight="1">
      <x:c r="A62" s="54"/>
      <x:c r="B62" s="44"/>
      <x:c r="C62" s="44"/>
      <x:c r="D62" s="50"/>
      <x:c r="E62" s="44"/>
      <x:c r="F62" s="29" t="str">
        <x:f>IF(COUNTA(A62:E62)=0,"",IF(OR(NOT(ISNUMBER(A62)),B62="",NOT(ISNUMBER(D62)),D62&lt;=0,E62=""),"PRÜFEN","OK"))</x:f>
      </x:c>
    </x:row>
    <x:row r="63" ht="21" customHeight="1">
      <x:c r="A63" s="54"/>
      <x:c r="B63" s="44"/>
      <x:c r="C63" s="44"/>
      <x:c r="D63" s="50"/>
      <x:c r="E63" s="44"/>
      <x:c r="F63" s="29" t="str">
        <x:f>IF(COUNTA(A63:E63)=0,"",IF(OR(NOT(ISNUMBER(A63)),B63="",NOT(ISNUMBER(D63)),D63&lt;=0,E63=""),"PRÜFEN","OK"))</x:f>
      </x:c>
    </x:row>
    <x:row r="64" ht="21" customHeight="1">
      <x:c r="A64" s="54"/>
      <x:c r="B64" s="44"/>
      <x:c r="C64" s="44"/>
      <x:c r="D64" s="50"/>
      <x:c r="E64" s="44"/>
      <x:c r="F64" s="29" t="str">
        <x:f>IF(COUNTA(A64:E64)=0,"",IF(OR(NOT(ISNUMBER(A64)),B64="",NOT(ISNUMBER(D64)),D64&lt;=0,E64=""),"PRÜFEN","OK"))</x:f>
      </x:c>
    </x:row>
    <x:row r="65" ht="21" customHeight="1">
      <x:c r="A65" s="54"/>
      <x:c r="B65" s="44"/>
      <x:c r="C65" s="44"/>
      <x:c r="D65" s="50"/>
      <x:c r="E65" s="44"/>
      <x:c r="F65" s="29" t="str">
        <x:f>IF(COUNTA(A65:E65)=0,"",IF(OR(NOT(ISNUMBER(A65)),B65="",NOT(ISNUMBER(D65)),D65&lt;=0,E65=""),"PRÜFEN","OK"))</x:f>
      </x:c>
    </x:row>
    <x:row r="66" ht="21" customHeight="1">
      <x:c r="A66" s="54"/>
      <x:c r="B66" s="44"/>
      <x:c r="C66" s="44"/>
      <x:c r="D66" s="50"/>
      <x:c r="E66" s="44"/>
      <x:c r="F66" s="29" t="str">
        <x:f>IF(COUNTA(A66:E66)=0,"",IF(OR(NOT(ISNUMBER(A66)),B66="",NOT(ISNUMBER(D66)),D66&lt;=0,E66=""),"PRÜFEN","OK"))</x:f>
      </x:c>
    </x:row>
    <x:row r="67" ht="21" customHeight="1">
      <x:c r="A67" s="54"/>
      <x:c r="B67" s="44"/>
      <x:c r="C67" s="44"/>
      <x:c r="D67" s="50"/>
      <x:c r="E67" s="44"/>
      <x:c r="F67" s="29" t="str">
        <x:f>IF(COUNTA(A67:E67)=0,"",IF(OR(NOT(ISNUMBER(A67)),B67="",NOT(ISNUMBER(D67)),D67&lt;=0,E67=""),"PRÜFEN","OK"))</x:f>
      </x:c>
    </x:row>
    <x:row r="68" ht="21" customHeight="1">
      <x:c r="A68" s="54"/>
      <x:c r="B68" s="44"/>
      <x:c r="C68" s="44"/>
      <x:c r="D68" s="50"/>
      <x:c r="E68" s="44"/>
      <x:c r="F68" s="29" t="str">
        <x:f>IF(COUNTA(A68:E68)=0,"",IF(OR(NOT(ISNUMBER(A68)),B68="",NOT(ISNUMBER(D68)),D68&lt;=0,E68=""),"PRÜFEN","OK"))</x:f>
      </x:c>
    </x:row>
    <x:row r="69" ht="21" customHeight="1">
      <x:c r="A69" s="54"/>
      <x:c r="B69" s="44"/>
      <x:c r="C69" s="44"/>
      <x:c r="D69" s="50"/>
      <x:c r="E69" s="44"/>
      <x:c r="F69" s="29" t="str">
        <x:f>IF(COUNTA(A69:E69)=0,"",IF(OR(NOT(ISNUMBER(A69)),B69="",NOT(ISNUMBER(D69)),D69&lt;=0,E69=""),"PRÜFEN","OK"))</x:f>
      </x:c>
    </x:row>
    <x:row r="70" ht="21" customHeight="1">
      <x:c r="A70" s="54"/>
      <x:c r="B70" s="44"/>
      <x:c r="C70" s="44"/>
      <x:c r="D70" s="50"/>
      <x:c r="E70" s="44"/>
      <x:c r="F70" s="29" t="str">
        <x:f>IF(COUNTA(A70:E70)=0,"",IF(OR(NOT(ISNUMBER(A70)),B70="",NOT(ISNUMBER(D70)),D70&lt;=0,E70=""),"PRÜFEN","OK"))</x:f>
      </x:c>
    </x:row>
    <x:row r="71" ht="21" customHeight="1">
      <x:c r="A71" s="54"/>
      <x:c r="B71" s="44"/>
      <x:c r="C71" s="44"/>
      <x:c r="D71" s="50"/>
      <x:c r="E71" s="44"/>
      <x:c r="F71" s="29" t="str">
        <x:f>IF(COUNTA(A71:E71)=0,"",IF(OR(NOT(ISNUMBER(A71)),B71="",NOT(ISNUMBER(D71)),D71&lt;=0,E71=""),"PRÜFEN","OK"))</x:f>
      </x:c>
    </x:row>
    <x:row r="72" ht="21" customHeight="1">
      <x:c r="A72" s="54"/>
      <x:c r="B72" s="44"/>
      <x:c r="C72" s="44"/>
      <x:c r="D72" s="50"/>
      <x:c r="E72" s="44"/>
      <x:c r="F72" s="29" t="str">
        <x:f>IF(COUNTA(A72:E72)=0,"",IF(OR(NOT(ISNUMBER(A72)),B72="",NOT(ISNUMBER(D72)),D72&lt;=0,E72=""),"PRÜFEN","OK"))</x:f>
      </x:c>
    </x:row>
    <x:row r="73" ht="21" customHeight="1">
      <x:c r="A73" s="54"/>
      <x:c r="B73" s="44"/>
      <x:c r="C73" s="44"/>
      <x:c r="D73" s="50"/>
      <x:c r="E73" s="44"/>
      <x:c r="F73" s="29" t="str">
        <x:f>IF(COUNTA(A73:E73)=0,"",IF(OR(NOT(ISNUMBER(A73)),B73="",NOT(ISNUMBER(D73)),D73&lt;=0,E73=""),"PRÜFEN","OK"))</x:f>
      </x:c>
    </x:row>
    <x:row r="74" ht="21" customHeight="1">
      <x:c r="A74" s="54"/>
      <x:c r="B74" s="44"/>
      <x:c r="C74" s="44"/>
      <x:c r="D74" s="50"/>
      <x:c r="E74" s="44"/>
      <x:c r="F74" s="29" t="str">
        <x:f>IF(COUNTA(A74:E74)=0,"",IF(OR(NOT(ISNUMBER(A74)),B74="",NOT(ISNUMBER(D74)),D74&lt;=0,E74=""),"PRÜFEN","OK"))</x:f>
      </x:c>
    </x:row>
    <x:row r="75" ht="21" customHeight="1">
      <x:c r="A75" s="54"/>
      <x:c r="B75" s="44"/>
      <x:c r="C75" s="44"/>
      <x:c r="D75" s="50"/>
      <x:c r="E75" s="44"/>
      <x:c r="F75" s="29" t="str">
        <x:f>IF(COUNTA(A75:E75)=0,"",IF(OR(NOT(ISNUMBER(A75)),B75="",NOT(ISNUMBER(D75)),D75&lt;=0,E75=""),"PRÜFEN","OK"))</x:f>
      </x:c>
    </x:row>
    <x:row r="76" ht="21" customHeight="1">
      <x:c r="A76" s="54"/>
      <x:c r="B76" s="44"/>
      <x:c r="C76" s="44"/>
      <x:c r="D76" s="50"/>
      <x:c r="E76" s="44"/>
      <x:c r="F76" s="29" t="str">
        <x:f>IF(COUNTA(A76:E76)=0,"",IF(OR(NOT(ISNUMBER(A76)),B76="",NOT(ISNUMBER(D76)),D76&lt;=0,E76=""),"PRÜFEN","OK"))</x:f>
      </x:c>
    </x:row>
    <x:row r="77" ht="21" customHeight="1">
      <x:c r="A77" s="54"/>
      <x:c r="B77" s="44"/>
      <x:c r="C77" s="44"/>
      <x:c r="D77" s="50"/>
      <x:c r="E77" s="44"/>
      <x:c r="F77" s="29" t="str">
        <x:f>IF(COUNTA(A77:E77)=0,"",IF(OR(NOT(ISNUMBER(A77)),B77="",NOT(ISNUMBER(D77)),D77&lt;=0,E77=""),"PRÜFEN","OK"))</x:f>
      </x:c>
    </x:row>
    <x:row r="78" ht="21" customHeight="1">
      <x:c r="A78" s="54"/>
      <x:c r="B78" s="44"/>
      <x:c r="C78" s="44"/>
      <x:c r="D78" s="50"/>
      <x:c r="E78" s="44"/>
      <x:c r="F78" s="29" t="str">
        <x:f>IF(COUNTA(A78:E78)=0,"",IF(OR(NOT(ISNUMBER(A78)),B78="",NOT(ISNUMBER(D78)),D78&lt;=0,E78=""),"PRÜFEN","OK"))</x:f>
      </x:c>
    </x:row>
    <x:row r="79" ht="21" customHeight="1">
      <x:c r="A79" s="54"/>
      <x:c r="B79" s="44"/>
      <x:c r="C79" s="44"/>
      <x:c r="D79" s="50"/>
      <x:c r="E79" s="44"/>
      <x:c r="F79" s="29" t="str">
        <x:f>IF(COUNTA(A79:E79)=0,"",IF(OR(NOT(ISNUMBER(A79)),B79="",NOT(ISNUMBER(D79)),D79&lt;=0,E79=""),"PRÜFEN","OK"))</x:f>
      </x:c>
    </x:row>
    <x:row r="80" ht="21" customHeight="1">
      <x:c r="A80" s="54"/>
      <x:c r="B80" s="44"/>
      <x:c r="C80" s="44"/>
      <x:c r="D80" s="50"/>
      <x:c r="E80" s="44"/>
      <x:c r="F80" s="29" t="str">
        <x:f>IF(COUNTA(A80:E80)=0,"",IF(OR(NOT(ISNUMBER(A80)),B80="",NOT(ISNUMBER(D80)),D80&lt;=0,E80=""),"PRÜFEN","OK"))</x:f>
      </x:c>
    </x:row>
    <x:row r="81" ht="21" customHeight="1">
      <x:c r="A81" s="54"/>
      <x:c r="B81" s="44"/>
      <x:c r="C81" s="44"/>
      <x:c r="D81" s="50"/>
      <x:c r="E81" s="44"/>
      <x:c r="F81" s="29" t="str">
        <x:f>IF(COUNTA(A81:E81)=0,"",IF(OR(NOT(ISNUMBER(A81)),B81="",NOT(ISNUMBER(D81)),D81&lt;=0,E81=""),"PRÜFEN","OK"))</x:f>
      </x:c>
    </x:row>
    <x:row r="82" ht="21" customHeight="1">
      <x:c r="A82" s="54"/>
      <x:c r="B82" s="44"/>
      <x:c r="C82" s="44"/>
      <x:c r="D82" s="50"/>
      <x:c r="E82" s="44"/>
      <x:c r="F82" s="29" t="str">
        <x:f>IF(COUNTA(A82:E82)=0,"",IF(OR(NOT(ISNUMBER(A82)),B82="",NOT(ISNUMBER(D82)),D82&lt;=0,E82=""),"PRÜFEN","OK"))</x:f>
      </x:c>
    </x:row>
    <x:row r="83" ht="21" customHeight="1">
      <x:c r="A83" s="54"/>
      <x:c r="B83" s="44"/>
      <x:c r="C83" s="44"/>
      <x:c r="D83" s="50"/>
      <x:c r="E83" s="44"/>
      <x:c r="F83" s="29" t="str">
        <x:f>IF(COUNTA(A83:E83)=0,"",IF(OR(NOT(ISNUMBER(A83)),B83="",NOT(ISNUMBER(D83)),D83&lt;=0,E83=""),"PRÜFEN","OK"))</x:f>
      </x:c>
    </x:row>
    <x:row r="84" ht="21" customHeight="1">
      <x:c r="A84" s="54"/>
      <x:c r="B84" s="44"/>
      <x:c r="C84" s="44"/>
      <x:c r="D84" s="50"/>
      <x:c r="E84" s="44"/>
      <x:c r="F84" s="29" t="str">
        <x:f>IF(COUNTA(A84:E84)=0,"",IF(OR(NOT(ISNUMBER(A84)),B84="",NOT(ISNUMBER(D84)),D84&lt;=0,E84=""),"PRÜFEN","OK"))</x:f>
      </x:c>
    </x:row>
    <x:row r="85" ht="21" customHeight="1">
      <x:c r="A85" s="54"/>
      <x:c r="B85" s="44"/>
      <x:c r="C85" s="44"/>
      <x:c r="D85" s="50"/>
      <x:c r="E85" s="44"/>
      <x:c r="F85" s="29" t="str">
        <x:f>IF(COUNTA(A85:E85)=0,"",IF(OR(NOT(ISNUMBER(A85)),B85="",NOT(ISNUMBER(D85)),D85&lt;=0,E85=""),"PRÜFEN","OK"))</x:f>
      </x:c>
    </x:row>
    <x:row r="86" ht="21" customHeight="1">
      <x:c r="A86" s="54"/>
      <x:c r="B86" s="44"/>
      <x:c r="C86" s="44"/>
      <x:c r="D86" s="50"/>
      <x:c r="E86" s="44"/>
      <x:c r="F86" s="29" t="str">
        <x:f>IF(COUNTA(A86:E86)=0,"",IF(OR(NOT(ISNUMBER(A86)),B86="",NOT(ISNUMBER(D86)),D86&lt;=0,E86=""),"PRÜFEN","OK"))</x:f>
      </x:c>
    </x:row>
    <x:row r="87" ht="21" customHeight="1">
      <x:c r="A87" s="54"/>
      <x:c r="B87" s="44"/>
      <x:c r="C87" s="44"/>
      <x:c r="D87" s="50"/>
      <x:c r="E87" s="44"/>
      <x:c r="F87" s="29" t="str">
        <x:f>IF(COUNTA(A87:E87)=0,"",IF(OR(NOT(ISNUMBER(A87)),B87="",NOT(ISNUMBER(D87)),D87&lt;=0,E87=""),"PRÜFEN","OK"))</x:f>
      </x:c>
    </x:row>
    <x:row r="88" ht="21" customHeight="1">
      <x:c r="A88" s="54"/>
      <x:c r="B88" s="44"/>
      <x:c r="C88" s="44"/>
      <x:c r="D88" s="50"/>
      <x:c r="E88" s="44"/>
      <x:c r="F88" s="29" t="str">
        <x:f>IF(COUNTA(A88:E88)=0,"",IF(OR(NOT(ISNUMBER(A88)),B88="",NOT(ISNUMBER(D88)),D88&lt;=0,E88=""),"PRÜFEN","OK"))</x:f>
      </x:c>
    </x:row>
    <x:row r="89" ht="21" customHeight="1">
      <x:c r="A89" s="54"/>
      <x:c r="B89" s="44"/>
      <x:c r="C89" s="44"/>
      <x:c r="D89" s="50"/>
      <x:c r="E89" s="44"/>
      <x:c r="F89" s="29" t="str">
        <x:f>IF(COUNTA(A89:E89)=0,"",IF(OR(NOT(ISNUMBER(A89)),B89="",NOT(ISNUMBER(D89)),D89&lt;=0,E89=""),"PRÜFEN","OK"))</x:f>
      </x:c>
    </x:row>
    <x:row r="90" ht="21" customHeight="1">
      <x:c r="A90" s="54"/>
      <x:c r="B90" s="44"/>
      <x:c r="C90" s="44"/>
      <x:c r="D90" s="50"/>
      <x:c r="E90" s="44"/>
      <x:c r="F90" s="29" t="str">
        <x:f>IF(COUNTA(A90:E90)=0,"",IF(OR(NOT(ISNUMBER(A90)),B90="",NOT(ISNUMBER(D90)),D90&lt;=0,E90=""),"PRÜFEN","OK"))</x:f>
      </x:c>
    </x:row>
    <x:row r="91" ht="21" customHeight="1">
      <x:c r="A91" s="54"/>
      <x:c r="B91" s="44"/>
      <x:c r="C91" s="44"/>
      <x:c r="D91" s="50"/>
      <x:c r="E91" s="44"/>
      <x:c r="F91" s="29" t="str">
        <x:f>IF(COUNTA(A91:E91)=0,"",IF(OR(NOT(ISNUMBER(A91)),B91="",NOT(ISNUMBER(D91)),D91&lt;=0,E91=""),"PRÜFEN","OK"))</x:f>
      </x:c>
    </x:row>
    <x:row r="92" ht="21" customHeight="1">
      <x:c r="A92" s="54"/>
      <x:c r="B92" s="44"/>
      <x:c r="C92" s="44"/>
      <x:c r="D92" s="50"/>
      <x:c r="E92" s="44"/>
      <x:c r="F92" s="29" t="str">
        <x:f>IF(COUNTA(A92:E92)=0,"",IF(OR(NOT(ISNUMBER(A92)),B92="",NOT(ISNUMBER(D92)),D92&lt;=0,E92=""),"PRÜFEN","OK"))</x:f>
      </x:c>
    </x:row>
    <x:row r="93" ht="21" customHeight="1">
      <x:c r="A93" s="54"/>
      <x:c r="B93" s="44"/>
      <x:c r="C93" s="44"/>
      <x:c r="D93" s="50"/>
      <x:c r="E93" s="44"/>
      <x:c r="F93" s="29" t="str">
        <x:f>IF(COUNTA(A93:E93)=0,"",IF(OR(NOT(ISNUMBER(A93)),B93="",NOT(ISNUMBER(D93)),D93&lt;=0,E93=""),"PRÜFEN","OK"))</x:f>
      </x:c>
    </x:row>
    <x:row r="94" ht="21" customHeight="1">
      <x:c r="A94" s="54"/>
      <x:c r="B94" s="44"/>
      <x:c r="C94" s="44"/>
      <x:c r="D94" s="50"/>
      <x:c r="E94" s="44"/>
      <x:c r="F94" s="29" t="str">
        <x:f>IF(COUNTA(A94:E94)=0,"",IF(OR(NOT(ISNUMBER(A94)),B94="",NOT(ISNUMBER(D94)),D94&lt;=0,E94=""),"PRÜFEN","OK"))</x:f>
      </x:c>
    </x:row>
    <x:row r="95" ht="21" customHeight="1">
      <x:c r="A95" s="54"/>
      <x:c r="B95" s="44"/>
      <x:c r="C95" s="44"/>
      <x:c r="D95" s="50"/>
      <x:c r="E95" s="44"/>
      <x:c r="F95" s="29" t="str">
        <x:f>IF(COUNTA(A95:E95)=0,"",IF(OR(NOT(ISNUMBER(A95)),B95="",NOT(ISNUMBER(D95)),D95&lt;=0,E95=""),"PRÜFEN","OK"))</x:f>
      </x:c>
    </x:row>
    <x:row r="96" ht="21" customHeight="1">
      <x:c r="A96" s="54"/>
      <x:c r="B96" s="44"/>
      <x:c r="C96" s="44"/>
      <x:c r="D96" s="50"/>
      <x:c r="E96" s="44"/>
      <x:c r="F96" s="29" t="str">
        <x:f>IF(COUNTA(A96:E96)=0,"",IF(OR(NOT(ISNUMBER(A96)),B96="",NOT(ISNUMBER(D96)),D96&lt;=0,E96=""),"PRÜFEN","OK"))</x:f>
      </x:c>
    </x:row>
    <x:row r="97" ht="21" customHeight="1">
      <x:c r="A97" s="54"/>
      <x:c r="B97" s="44"/>
      <x:c r="C97" s="44"/>
      <x:c r="D97" s="50"/>
      <x:c r="E97" s="44"/>
      <x:c r="F97" s="29" t="str">
        <x:f>IF(COUNTA(A97:E97)=0,"",IF(OR(NOT(ISNUMBER(A97)),B97="",NOT(ISNUMBER(D97)),D97&lt;=0,E97=""),"PRÜFEN","OK"))</x:f>
      </x:c>
    </x:row>
    <x:row r="98" ht="21" customHeight="1">
      <x:c r="A98" s="54"/>
      <x:c r="B98" s="44"/>
      <x:c r="C98" s="44"/>
      <x:c r="D98" s="50"/>
      <x:c r="E98" s="44"/>
      <x:c r="F98" s="29" t="str">
        <x:f>IF(COUNTA(A98:E98)=0,"",IF(OR(NOT(ISNUMBER(A98)),B98="",NOT(ISNUMBER(D98)),D98&lt;=0,E98=""),"PRÜFEN","OK"))</x:f>
      </x:c>
    </x:row>
    <x:row r="99" ht="21" customHeight="1">
      <x:c r="A99" s="54"/>
      <x:c r="B99" s="44"/>
      <x:c r="C99" s="44"/>
      <x:c r="D99" s="50"/>
      <x:c r="E99" s="44"/>
      <x:c r="F99" s="29" t="str">
        <x:f>IF(COUNTA(A99:E99)=0,"",IF(OR(NOT(ISNUMBER(A99)),B99="",NOT(ISNUMBER(D99)),D99&lt;=0,E99=""),"PRÜFEN","OK"))</x:f>
      </x:c>
    </x:row>
    <x:row r="100" ht="21" customHeight="1">
      <x:c r="A100" s="54"/>
      <x:c r="B100" s="44"/>
      <x:c r="C100" s="44"/>
      <x:c r="D100" s="50"/>
      <x:c r="E100" s="44"/>
      <x:c r="F100" s="29" t="str">
        <x:f>IF(COUNTA(A100:E100)=0,"",IF(OR(NOT(ISNUMBER(A100)),B100="",NOT(ISNUMBER(D100)),D100&lt;=0,E100=""),"PRÜFEN","OK"))</x:f>
      </x:c>
    </x:row>
    <x:row r="101" ht="21" customHeight="1">
      <x:c r="A101" s="54"/>
      <x:c r="B101" s="44"/>
      <x:c r="C101" s="44"/>
      <x:c r="D101" s="50"/>
      <x:c r="E101" s="44"/>
      <x:c r="F101" s="29" t="str">
        <x:f>IF(COUNTA(A101:E101)=0,"",IF(OR(NOT(ISNUMBER(A101)),B101="",NOT(ISNUMBER(D101)),D101&lt;=0,E101=""),"PRÜFEN","OK"))</x:f>
      </x:c>
    </x:row>
    <x:row r="102" ht="21" customHeight="1">
      <x:c r="A102" s="54"/>
      <x:c r="B102" s="44"/>
      <x:c r="C102" s="44"/>
      <x:c r="D102" s="50"/>
      <x:c r="E102" s="44"/>
      <x:c r="F102" s="29" t="str">
        <x:f>IF(COUNTA(A102:E102)=0,"",IF(OR(NOT(ISNUMBER(A102)),B102="",NOT(ISNUMBER(D102)),D102&lt;=0,E102=""),"PRÜFEN","OK"))</x:f>
      </x:c>
    </x:row>
    <x:row r="103" ht="21" customHeight="1">
      <x:c r="A103" s="54"/>
      <x:c r="B103" s="44"/>
      <x:c r="C103" s="44"/>
      <x:c r="D103" s="50"/>
      <x:c r="E103" s="44"/>
      <x:c r="F103" s="29" t="str">
        <x:f>IF(COUNTA(A103:E103)=0,"",IF(OR(NOT(ISNUMBER(A103)),B103="",NOT(ISNUMBER(D103)),D103&lt;=0,E103=""),"PRÜFEN","OK"))</x:f>
      </x:c>
    </x:row>
    <x:row r="104" ht="21" customHeight="1">
      <x:c r="A104" s="54"/>
      <x:c r="B104" s="44"/>
      <x:c r="C104" s="44"/>
      <x:c r="D104" s="50"/>
      <x:c r="E104" s="44"/>
      <x:c r="F104" s="29" t="str">
        <x:f>IF(COUNTA(A104:E104)=0,"",IF(OR(NOT(ISNUMBER(A104)),B104="",NOT(ISNUMBER(D104)),D104&lt;=0,E104=""),"PRÜFEN","OK"))</x:f>
      </x:c>
    </x:row>
    <x:row r="105" ht="21" customHeight="1">
      <x:c r="A105" s="54"/>
      <x:c r="B105" s="44"/>
      <x:c r="C105" s="44"/>
      <x:c r="D105" s="50"/>
      <x:c r="E105" s="44"/>
      <x:c r="F105" s="29" t="str">
        <x:f>IF(COUNTA(A105:E105)=0,"",IF(OR(NOT(ISNUMBER(A105)),B105="",NOT(ISNUMBER(D105)),D105&lt;=0,E105=""),"PRÜFEN","OK"))</x:f>
      </x:c>
    </x:row>
    <x:row r="106" ht="21" customHeight="1">
      <x:c r="A106" s="54"/>
      <x:c r="B106" s="44"/>
      <x:c r="C106" s="44"/>
      <x:c r="D106" s="50"/>
      <x:c r="E106" s="44"/>
      <x:c r="F106" s="29" t="str">
        <x:f>IF(COUNTA(A106:E106)=0,"",IF(OR(NOT(ISNUMBER(A106)),B106="",NOT(ISNUMBER(D106)),D106&lt;=0,E106=""),"PRÜFEN","OK"))</x:f>
      </x:c>
    </x:row>
    <x:row r="107" ht="21" customHeight="1">
      <x:c r="A107" s="54"/>
      <x:c r="B107" s="44"/>
      <x:c r="C107" s="44"/>
      <x:c r="D107" s="50"/>
      <x:c r="E107" s="44"/>
      <x:c r="F107" s="29" t="str">
        <x:f>IF(COUNTA(A107:E107)=0,"",IF(OR(NOT(ISNUMBER(A107)),B107="",NOT(ISNUMBER(D107)),D107&lt;=0,E107=""),"PRÜFEN","OK"))</x:f>
      </x:c>
    </x:row>
    <x:row r="108" ht="21" customHeight="1">
      <x:c r="A108" s="54"/>
      <x:c r="B108" s="44"/>
      <x:c r="C108" s="44"/>
      <x:c r="D108" s="50"/>
      <x:c r="E108" s="44"/>
      <x:c r="F108" s="29" t="str">
        <x:f>IF(COUNTA(A108:E108)=0,"",IF(OR(NOT(ISNUMBER(A108)),B108="",NOT(ISNUMBER(D108)),D108&lt;=0,E108=""),"PRÜFEN","OK"))</x:f>
      </x:c>
    </x:row>
    <x:row r="109" ht="21" customHeight="1">
      <x:c r="A109" s="54"/>
      <x:c r="B109" s="44"/>
      <x:c r="C109" s="44"/>
      <x:c r="D109" s="50"/>
      <x:c r="E109" s="44"/>
      <x:c r="F109" s="29" t="str">
        <x:f>IF(COUNTA(A109:E109)=0,"",IF(OR(NOT(ISNUMBER(A109)),B109="",NOT(ISNUMBER(D109)),D109&lt;=0,E109=""),"PRÜFEN","OK"))</x:f>
      </x:c>
    </x:row>
    <x:row r="110" ht="21" customHeight="1">
      <x:c r="A110" s="54"/>
      <x:c r="B110" s="44"/>
      <x:c r="C110" s="44"/>
      <x:c r="D110" s="50"/>
      <x:c r="E110" s="44"/>
      <x:c r="F110" s="29" t="str">
        <x:f>IF(COUNTA(A110:E110)=0,"",IF(OR(NOT(ISNUMBER(A110)),B110="",NOT(ISNUMBER(D110)),D110&lt;=0,E110=""),"PRÜFEN","OK"))</x:f>
      </x:c>
    </x:row>
    <x:row r="111">
      <x:c r="A111" s="54"/>
      <x:c r="B111" s="44"/>
      <x:c r="C111" s="44"/>
      <x:c r="D111" s="50"/>
      <x:c r="E111" s="44"/>
      <x:c r="F111" s="29" t="str">
        <x:f>IF(COUNTA(A111:E111)=0,"",IF(OR(NOT(ISNUMBER(A111)),B111="",NOT(ISNUMBER(D111)),D111&lt;=0,E111=""),"PRÜFEN","OK"))</x:f>
      </x:c>
    </x:row>
    <x:row r="112">
      <x:c r="A112" s="54"/>
      <x:c r="B112" s="44"/>
      <x:c r="C112" s="44"/>
      <x:c r="D112" s="50"/>
      <x:c r="E112" s="44"/>
      <x:c r="F112" s="29" t="str">
        <x:f>IF(COUNTA(A112:E112)=0,"",IF(OR(NOT(ISNUMBER(A112)),B112="",NOT(ISNUMBER(D112)),D112&lt;=0,E112=""),"PRÜFEN","OK"))</x:f>
      </x:c>
    </x:row>
    <x:row r="113">
      <x:c r="A113" s="54"/>
      <x:c r="B113" s="44"/>
      <x:c r="C113" s="44"/>
      <x:c r="D113" s="50"/>
      <x:c r="E113" s="44"/>
      <x:c r="F113" s="29" t="str">
        <x:f>IF(COUNTA(A113:E113)=0,"",IF(OR(NOT(ISNUMBER(A113)),B113="",NOT(ISNUMBER(D113)),D113&lt;=0,E113=""),"PRÜFEN","OK"))</x:f>
      </x:c>
    </x:row>
    <x:row r="114">
      <x:c r="A114" s="54"/>
      <x:c r="B114" s="44"/>
      <x:c r="C114" s="44"/>
      <x:c r="D114" s="50"/>
      <x:c r="E114" s="44"/>
      <x:c r="F114" s="29" t="str">
        <x:f>IF(COUNTA(A114:E114)=0,"",IF(OR(NOT(ISNUMBER(A114)),B114="",NOT(ISNUMBER(D114)),D114&lt;=0,E114=""),"PRÜFEN","OK"))</x:f>
      </x:c>
    </x:row>
    <x:row r="115">
      <x:c r="A115" s="54"/>
      <x:c r="B115" s="44"/>
      <x:c r="C115" s="44"/>
      <x:c r="D115" s="50"/>
      <x:c r="E115" s="44"/>
      <x:c r="F115" s="29" t="str">
        <x:f>IF(COUNTA(A115:E115)=0,"",IF(OR(NOT(ISNUMBER(A115)),B115="",NOT(ISNUMBER(D115)),D115&lt;=0,E115=""),"PRÜFEN","OK"))</x:f>
      </x:c>
    </x:row>
    <x:row r="116">
      <x:c r="A116" s="54"/>
      <x:c r="B116" s="44"/>
      <x:c r="C116" s="44"/>
      <x:c r="D116" s="50"/>
      <x:c r="E116" s="44"/>
      <x:c r="F116" s="29" t="str">
        <x:f>IF(COUNTA(A116:E116)=0,"",IF(OR(NOT(ISNUMBER(A116)),B116="",NOT(ISNUMBER(D116)),D116&lt;=0,E116=""),"PRÜFEN","OK"))</x:f>
      </x:c>
    </x:row>
    <x:row r="117">
      <x:c r="A117" s="54"/>
      <x:c r="B117" s="44"/>
      <x:c r="C117" s="44"/>
      <x:c r="D117" s="50"/>
      <x:c r="E117" s="44"/>
      <x:c r="F117" s="29" t="str">
        <x:f>IF(COUNTA(A117:E117)=0,"",IF(OR(NOT(ISNUMBER(A117)),B117="",NOT(ISNUMBER(D117)),D117&lt;=0,E117=""),"PRÜFEN","OK"))</x:f>
      </x:c>
    </x:row>
    <x:row r="118">
      <x:c r="A118" s="54"/>
      <x:c r="B118" s="44"/>
      <x:c r="C118" s="44"/>
      <x:c r="D118" s="50"/>
      <x:c r="E118" s="44"/>
      <x:c r="F118" s="29" t="str">
        <x:f>IF(COUNTA(A118:E118)=0,"",IF(OR(NOT(ISNUMBER(A118)),B118="",NOT(ISNUMBER(D118)),D118&lt;=0,E118=""),"PRÜFEN","OK"))</x:f>
      </x:c>
    </x:row>
    <x:row r="119">
      <x:c r="A119" s="54"/>
      <x:c r="B119" s="44"/>
      <x:c r="C119" s="44"/>
      <x:c r="D119" s="50"/>
      <x:c r="E119" s="44"/>
      <x:c r="F119" s="29" t="str">
        <x:f>IF(COUNTA(A119:E119)=0,"",IF(OR(NOT(ISNUMBER(A119)),B119="",NOT(ISNUMBER(D119)),D119&lt;=0,E119=""),"PRÜFEN","OK"))</x:f>
      </x:c>
    </x:row>
    <x:row r="120">
      <x:c r="A120" s="54"/>
      <x:c r="B120" s="44"/>
      <x:c r="C120" s="44"/>
      <x:c r="D120" s="50"/>
      <x:c r="E120" s="44"/>
      <x:c r="F120" s="29" t="str">
        <x:f>IF(COUNTA(A120:E120)=0,"",IF(OR(NOT(ISNUMBER(A120)),B120="",NOT(ISNUMBER(D120)),D120&lt;=0,E120=""),"PRÜFEN","OK"))</x:f>
      </x:c>
    </x:row>
    <x:row r="121">
      <x:c r="A121" s="54"/>
      <x:c r="B121" s="44"/>
      <x:c r="C121" s="44"/>
      <x:c r="D121" s="50"/>
      <x:c r="E121" s="44"/>
      <x:c r="F121" s="29" t="str">
        <x:f>IF(COUNTA(A121:E121)=0,"",IF(OR(NOT(ISNUMBER(A121)),B121="",NOT(ISNUMBER(D121)),D121&lt;=0,E121=""),"PRÜFEN","OK"))</x:f>
      </x:c>
    </x:row>
    <x:row r="122">
      <x:c r="A122" s="54"/>
      <x:c r="B122" s="44"/>
      <x:c r="C122" s="44"/>
      <x:c r="D122" s="50"/>
      <x:c r="E122" s="44"/>
      <x:c r="F122" s="29" t="str">
        <x:f>IF(COUNTA(A122:E122)=0,"",IF(OR(NOT(ISNUMBER(A122)),B122="",NOT(ISNUMBER(D122)),D122&lt;=0,E122=""),"PRÜFEN","OK"))</x:f>
      </x:c>
    </x:row>
    <x:row r="123">
      <x:c r="A123" s="54"/>
      <x:c r="B123" s="44"/>
      <x:c r="C123" s="44"/>
      <x:c r="D123" s="50"/>
      <x:c r="E123" s="44"/>
      <x:c r="F123" s="29" t="str">
        <x:f>IF(COUNTA(A123:E123)=0,"",IF(OR(NOT(ISNUMBER(A123)),B123="",NOT(ISNUMBER(D123)),D123&lt;=0,E123=""),"PRÜFEN","OK"))</x:f>
      </x:c>
    </x:row>
    <x:row r="124">
      <x:c r="A124" s="54"/>
      <x:c r="B124" s="44"/>
      <x:c r="C124" s="44"/>
      <x:c r="D124" s="50"/>
      <x:c r="E124" s="44"/>
      <x:c r="F124" s="29" t="str">
        <x:f>IF(COUNTA(A124:E124)=0,"",IF(OR(NOT(ISNUMBER(A124)),B124="",NOT(ISNUMBER(D124)),D124&lt;=0,E124=""),"PRÜFEN","OK"))</x:f>
      </x:c>
    </x:row>
    <x:row r="125">
      <x:c r="A125" s="54"/>
      <x:c r="B125" s="44"/>
      <x:c r="C125" s="44"/>
      <x:c r="D125" s="50"/>
      <x:c r="E125" s="44"/>
      <x:c r="F125" s="29" t="str">
        <x:f>IF(COUNTA(A125:E125)=0,"",IF(OR(NOT(ISNUMBER(A125)),B125="",NOT(ISNUMBER(D125)),D125&lt;=0,E125=""),"PRÜFEN","OK"))</x:f>
      </x:c>
    </x:row>
    <x:row r="126">
      <x:c r="A126" s="54"/>
      <x:c r="B126" s="44"/>
      <x:c r="C126" s="44"/>
      <x:c r="D126" s="50"/>
      <x:c r="E126" s="44"/>
      <x:c r="F126" s="29" t="str">
        <x:f>IF(COUNTA(A126:E126)=0,"",IF(OR(NOT(ISNUMBER(A126)),B126="",NOT(ISNUMBER(D126)),D126&lt;=0,E126=""),"PRÜFEN","OK"))</x:f>
      </x:c>
    </x:row>
    <x:row r="127">
      <x:c r="A127" s="54"/>
      <x:c r="B127" s="44"/>
      <x:c r="C127" s="44"/>
      <x:c r="D127" s="50"/>
      <x:c r="E127" s="44"/>
      <x:c r="F127" s="29" t="str">
        <x:f>IF(COUNTA(A127:E127)=0,"",IF(OR(NOT(ISNUMBER(A127)),B127="",NOT(ISNUMBER(D127)),D127&lt;=0,E127=""),"PRÜFEN","OK"))</x:f>
      </x:c>
    </x:row>
    <x:row r="128">
      <x:c r="A128" s="54"/>
      <x:c r="B128" s="44"/>
      <x:c r="C128" s="44"/>
      <x:c r="D128" s="50"/>
      <x:c r="E128" s="44"/>
      <x:c r="F128" s="29" t="str">
        <x:f>IF(COUNTA(A128:E128)=0,"",IF(OR(NOT(ISNUMBER(A128)),B128="",NOT(ISNUMBER(D128)),D128&lt;=0,E128=""),"PRÜFEN","OK"))</x:f>
      </x:c>
    </x:row>
    <x:row r="129">
      <x:c r="A129" s="54"/>
      <x:c r="B129" s="44"/>
      <x:c r="C129" s="44"/>
      <x:c r="D129" s="50"/>
      <x:c r="E129" s="44"/>
      <x:c r="F129" s="29" t="str">
        <x:f>IF(COUNTA(A129:E129)=0,"",IF(OR(NOT(ISNUMBER(A129)),B129="",NOT(ISNUMBER(D129)),D129&lt;=0,E129=""),"PRÜFEN","OK"))</x:f>
      </x:c>
    </x:row>
    <x:row r="130">
      <x:c r="A130" s="54"/>
      <x:c r="B130" s="44"/>
      <x:c r="C130" s="44"/>
      <x:c r="D130" s="50"/>
      <x:c r="E130" s="44"/>
      <x:c r="F130" s="29" t="str">
        <x:f>IF(COUNTA(A130:E130)=0,"",IF(OR(NOT(ISNUMBER(A130)),B130="",NOT(ISNUMBER(D130)),D130&lt;=0,E130=""),"PRÜFEN","OK"))</x:f>
      </x:c>
    </x:row>
    <x:row r="131">
      <x:c r="A131" s="54"/>
      <x:c r="B131" s="44"/>
      <x:c r="C131" s="44"/>
      <x:c r="D131" s="50"/>
      <x:c r="E131" s="44"/>
      <x:c r="F131" s="29" t="str">
        <x:f>IF(COUNTA(A131:E131)=0,"",IF(OR(NOT(ISNUMBER(A131)),B131="",NOT(ISNUMBER(D131)),D131&lt;=0,E131=""),"PRÜFEN","OK"))</x:f>
      </x:c>
    </x:row>
    <x:row r="132">
      <x:c r="A132" s="54"/>
      <x:c r="B132" s="44"/>
      <x:c r="C132" s="44"/>
      <x:c r="D132" s="50"/>
      <x:c r="E132" s="44"/>
      <x:c r="F132" s="29" t="str">
        <x:f>IF(COUNTA(A132:E132)=0,"",IF(OR(NOT(ISNUMBER(A132)),B132="",NOT(ISNUMBER(D132)),D132&lt;=0,E132=""),"PRÜFEN","OK"))</x:f>
      </x:c>
    </x:row>
    <x:row r="133">
      <x:c r="A133" s="54"/>
      <x:c r="B133" s="44"/>
      <x:c r="C133" s="44"/>
      <x:c r="D133" s="50"/>
      <x:c r="E133" s="44"/>
      <x:c r="F133" s="29" t="str">
        <x:f>IF(COUNTA(A133:E133)=0,"",IF(OR(NOT(ISNUMBER(A133)),B133="",NOT(ISNUMBER(D133)),D133&lt;=0,E133=""),"PRÜFEN","OK"))</x:f>
      </x:c>
    </x:row>
    <x:row r="134">
      <x:c r="A134" s="54"/>
      <x:c r="B134" s="44"/>
      <x:c r="C134" s="44"/>
      <x:c r="D134" s="50"/>
      <x:c r="E134" s="44"/>
      <x:c r="F134" s="29" t="str">
        <x:f>IF(COUNTA(A134:E134)=0,"",IF(OR(NOT(ISNUMBER(A134)),B134="",NOT(ISNUMBER(D134)),D134&lt;=0,E134=""),"PRÜFEN","OK"))</x:f>
      </x:c>
    </x:row>
    <x:row r="135">
      <x:c r="A135" s="54"/>
      <x:c r="B135" s="44"/>
      <x:c r="C135" s="44"/>
      <x:c r="D135" s="50"/>
      <x:c r="E135" s="44"/>
      <x:c r="F135" s="29" t="str">
        <x:f>IF(COUNTA(A135:E135)=0,"",IF(OR(NOT(ISNUMBER(A135)),B135="",NOT(ISNUMBER(D135)),D135&lt;=0,E135=""),"PRÜFEN","OK"))</x:f>
      </x:c>
    </x:row>
    <x:row r="136">
      <x:c r="A136" s="54"/>
      <x:c r="B136" s="44"/>
      <x:c r="C136" s="44"/>
      <x:c r="D136" s="50"/>
      <x:c r="E136" s="44"/>
      <x:c r="F136" s="29" t="str">
        <x:f>IF(COUNTA(A136:E136)=0,"",IF(OR(NOT(ISNUMBER(A136)),B136="",NOT(ISNUMBER(D136)),D136&lt;=0,E136=""),"PRÜFEN","OK"))</x:f>
      </x:c>
    </x:row>
    <x:row r="137">
      <x:c r="A137" s="54"/>
      <x:c r="B137" s="44"/>
      <x:c r="C137" s="44"/>
      <x:c r="D137" s="50"/>
      <x:c r="E137" s="44"/>
      <x:c r="F137" s="29" t="str">
        <x:f>IF(COUNTA(A137:E137)=0,"",IF(OR(NOT(ISNUMBER(A137)),B137="",NOT(ISNUMBER(D137)),D137&lt;=0,E137=""),"PRÜFEN","OK"))</x:f>
      </x:c>
    </x:row>
    <x:row r="138">
      <x:c r="A138" s="54"/>
      <x:c r="B138" s="44"/>
      <x:c r="C138" s="44"/>
      <x:c r="D138" s="50"/>
      <x:c r="E138" s="44"/>
      <x:c r="F138" s="29" t="str">
        <x:f>IF(COUNTA(A138:E138)=0,"",IF(OR(NOT(ISNUMBER(A138)),B138="",NOT(ISNUMBER(D138)),D138&lt;=0,E138=""),"PRÜFEN","OK"))</x:f>
      </x:c>
    </x:row>
    <x:row r="139">
      <x:c r="A139" s="54"/>
      <x:c r="B139" s="44"/>
      <x:c r="C139" s="44"/>
      <x:c r="D139" s="50"/>
      <x:c r="E139" s="44"/>
      <x:c r="F139" s="29" t="str">
        <x:f>IF(COUNTA(A139:E139)=0,"",IF(OR(NOT(ISNUMBER(A139)),B139="",NOT(ISNUMBER(D139)),D139&lt;=0,E139=""),"PRÜFEN","OK"))</x:f>
      </x:c>
    </x:row>
    <x:row r="140">
      <x:c r="A140" s="54"/>
      <x:c r="B140" s="44"/>
      <x:c r="C140" s="44"/>
      <x:c r="D140" s="50"/>
      <x:c r="E140" s="44"/>
      <x:c r="F140" s="29" t="str">
        <x:f>IF(COUNTA(A140:E140)=0,"",IF(OR(NOT(ISNUMBER(A140)),B140="",NOT(ISNUMBER(D140)),D140&lt;=0,E140=""),"PRÜFEN","OK"))</x:f>
      </x:c>
    </x:row>
    <x:row r="141">
      <x:c r="A141" s="54"/>
      <x:c r="B141" s="44"/>
      <x:c r="C141" s="44"/>
      <x:c r="D141" s="50"/>
      <x:c r="E141" s="44"/>
      <x:c r="F141" s="29" t="str">
        <x:f>IF(COUNTA(A141:E141)=0,"",IF(OR(NOT(ISNUMBER(A141)),B141="",NOT(ISNUMBER(D141)),D141&lt;=0,E141=""),"PRÜFEN","OK"))</x:f>
      </x:c>
    </x:row>
    <x:row r="142">
      <x:c r="A142" s="54"/>
      <x:c r="B142" s="44"/>
      <x:c r="C142" s="44"/>
      <x:c r="D142" s="50"/>
      <x:c r="E142" s="44"/>
      <x:c r="F142" s="29" t="str">
        <x:f>IF(COUNTA(A142:E142)=0,"",IF(OR(NOT(ISNUMBER(A142)),B142="",NOT(ISNUMBER(D142)),D142&lt;=0,E142=""),"PRÜFEN","OK"))</x:f>
      </x:c>
    </x:row>
    <x:row r="143">
      <x:c r="A143" s="54"/>
      <x:c r="B143" s="44"/>
      <x:c r="C143" s="44"/>
      <x:c r="D143" s="50"/>
      <x:c r="E143" s="44"/>
      <x:c r="F143" s="29" t="str">
        <x:f>IF(COUNTA(A143:E143)=0,"",IF(OR(NOT(ISNUMBER(A143)),B143="",NOT(ISNUMBER(D143)),D143&lt;=0,E143=""),"PRÜFEN","OK"))</x:f>
      </x:c>
    </x:row>
    <x:row r="144">
      <x:c r="A144" s="54"/>
      <x:c r="B144" s="44"/>
      <x:c r="C144" s="44"/>
      <x:c r="D144" s="50"/>
      <x:c r="E144" s="44"/>
      <x:c r="F144" s="29" t="str">
        <x:f>IF(COUNTA(A144:E144)=0,"",IF(OR(NOT(ISNUMBER(A144)),B144="",NOT(ISNUMBER(D144)),D144&lt;=0,E144=""),"PRÜFEN","OK"))</x:f>
      </x:c>
    </x:row>
    <x:row r="145">
      <x:c r="A145" s="54"/>
      <x:c r="B145" s="44"/>
      <x:c r="C145" s="44"/>
      <x:c r="D145" s="50"/>
      <x:c r="E145" s="44"/>
      <x:c r="F145" s="29" t="str">
        <x:f>IF(COUNTA(A145:E145)=0,"",IF(OR(NOT(ISNUMBER(A145)),B145="",NOT(ISNUMBER(D145)),D145&lt;=0,E145=""),"PRÜFEN","OK"))</x:f>
      </x:c>
    </x:row>
    <x:row r="146">
      <x:c r="A146" s="54"/>
      <x:c r="B146" s="44"/>
      <x:c r="C146" s="44"/>
      <x:c r="D146" s="50"/>
      <x:c r="E146" s="44"/>
      <x:c r="F146" s="29" t="str">
        <x:f>IF(COUNTA(A146:E146)=0,"",IF(OR(NOT(ISNUMBER(A146)),B146="",NOT(ISNUMBER(D146)),D146&lt;=0,E146=""),"PRÜFEN","OK"))</x:f>
      </x:c>
    </x:row>
    <x:row r="147">
      <x:c r="A147" s="54"/>
      <x:c r="B147" s="44"/>
      <x:c r="C147" s="44"/>
      <x:c r="D147" s="50"/>
      <x:c r="E147" s="44"/>
      <x:c r="F147" s="29" t="str">
        <x:f>IF(COUNTA(A147:E147)=0,"",IF(OR(NOT(ISNUMBER(A147)),B147="",NOT(ISNUMBER(D147)),D147&lt;=0,E147=""),"PRÜFEN","OK"))</x:f>
      </x:c>
    </x:row>
    <x:row r="148">
      <x:c r="A148" s="54"/>
      <x:c r="B148" s="44"/>
      <x:c r="C148" s="44"/>
      <x:c r="D148" s="50"/>
      <x:c r="E148" s="44"/>
      <x:c r="F148" s="29" t="str">
        <x:f>IF(COUNTA(A148:E148)=0,"",IF(OR(NOT(ISNUMBER(A148)),B148="",NOT(ISNUMBER(D148)),D148&lt;=0,E148=""),"PRÜFEN","OK"))</x:f>
      </x:c>
    </x:row>
    <x:row r="149">
      <x:c r="A149" s="54"/>
      <x:c r="B149" s="44"/>
      <x:c r="C149" s="44"/>
      <x:c r="D149" s="50"/>
      <x:c r="E149" s="44"/>
      <x:c r="F149" s="29" t="str">
        <x:f>IF(COUNTA(A149:E149)=0,"",IF(OR(NOT(ISNUMBER(A149)),B149="",NOT(ISNUMBER(D149)),D149&lt;=0,E149=""),"PRÜFEN","OK"))</x:f>
      </x:c>
    </x:row>
    <x:row r="150">
      <x:c r="A150" s="54"/>
      <x:c r="B150" s="44"/>
      <x:c r="C150" s="44"/>
      <x:c r="D150" s="50"/>
      <x:c r="E150" s="44"/>
      <x:c r="F150" s="29" t="str">
        <x:f>IF(COUNTA(A150:E150)=0,"",IF(OR(NOT(ISNUMBER(A150)),B150="",NOT(ISNUMBER(D150)),D150&lt;=0,E150=""),"PRÜFEN","OK"))</x:f>
      </x:c>
    </x:row>
    <x:row r="151">
      <x:c r="A151" s="54"/>
      <x:c r="B151" s="44"/>
      <x:c r="C151" s="44"/>
      <x:c r="D151" s="50"/>
      <x:c r="E151" s="44"/>
      <x:c r="F151" s="29" t="str">
        <x:f>IF(COUNTA(A151:E151)=0,"",IF(OR(NOT(ISNUMBER(A151)),B151="",NOT(ISNUMBER(D151)),D151&lt;=0,E151=""),"PRÜFEN","OK"))</x:f>
      </x:c>
    </x:row>
    <x:row r="152">
      <x:c r="A152" s="54"/>
      <x:c r="B152" s="44"/>
      <x:c r="C152" s="44"/>
      <x:c r="D152" s="50"/>
      <x:c r="E152" s="44"/>
      <x:c r="F152" s="29" t="str">
        <x:f>IF(COUNTA(A152:E152)=0,"",IF(OR(NOT(ISNUMBER(A152)),B152="",NOT(ISNUMBER(D152)),D152&lt;=0,E152=""),"PRÜFEN","OK"))</x:f>
      </x:c>
    </x:row>
    <x:row r="153">
      <x:c r="A153" s="54"/>
      <x:c r="B153" s="44"/>
      <x:c r="C153" s="44"/>
      <x:c r="D153" s="50"/>
      <x:c r="E153" s="44"/>
      <x:c r="F153" s="29" t="str">
        <x:f>IF(COUNTA(A153:E153)=0,"",IF(OR(NOT(ISNUMBER(A153)),B153="",NOT(ISNUMBER(D153)),D153&lt;=0,E153=""),"PRÜFEN","OK"))</x:f>
      </x:c>
    </x:row>
    <x:row r="154">
      <x:c r="A154" s="54"/>
      <x:c r="B154" s="44"/>
      <x:c r="C154" s="44"/>
      <x:c r="D154" s="50"/>
      <x:c r="E154" s="44"/>
      <x:c r="F154" s="29" t="str">
        <x:f>IF(COUNTA(A154:E154)=0,"",IF(OR(NOT(ISNUMBER(A154)),B154="",NOT(ISNUMBER(D154)),D154&lt;=0,E154=""),"PRÜFEN","OK"))</x:f>
      </x:c>
    </x:row>
    <x:row r="155">
      <x:c r="A155" s="54"/>
      <x:c r="B155" s="44"/>
      <x:c r="C155" s="44"/>
      <x:c r="D155" s="50"/>
      <x:c r="E155" s="44"/>
      <x:c r="F155" s="29" t="str">
        <x:f>IF(COUNTA(A155:E155)=0,"",IF(OR(NOT(ISNUMBER(A155)),B155="",NOT(ISNUMBER(D155)),D155&lt;=0,E155=""),"PRÜFEN","OK"))</x:f>
      </x:c>
    </x:row>
    <x:row r="156">
      <x:c r="A156" s="54"/>
      <x:c r="B156" s="44"/>
      <x:c r="C156" s="44"/>
      <x:c r="D156" s="50"/>
      <x:c r="E156" s="44"/>
      <x:c r="F156" s="29" t="str">
        <x:f>IF(COUNTA(A156:E156)=0,"",IF(OR(NOT(ISNUMBER(A156)),B156="",NOT(ISNUMBER(D156)),D156&lt;=0,E156=""),"PRÜFEN","OK"))</x:f>
      </x:c>
    </x:row>
    <x:row r="157">
      <x:c r="A157" s="54"/>
      <x:c r="B157" s="44"/>
      <x:c r="C157" s="44"/>
      <x:c r="D157" s="50"/>
      <x:c r="E157" s="44"/>
      <x:c r="F157" s="29" t="str">
        <x:f>IF(COUNTA(A157:E157)=0,"",IF(OR(NOT(ISNUMBER(A157)),B157="",NOT(ISNUMBER(D157)),D157&lt;=0,E157=""),"PRÜFEN","OK"))</x:f>
      </x:c>
    </x:row>
    <x:row r="158">
      <x:c r="A158" s="54"/>
      <x:c r="B158" s="44"/>
      <x:c r="C158" s="44"/>
      <x:c r="D158" s="50"/>
      <x:c r="E158" s="44"/>
      <x:c r="F158" s="29" t="str">
        <x:f>IF(COUNTA(A158:E158)=0,"",IF(OR(NOT(ISNUMBER(A158)),B158="",NOT(ISNUMBER(D158)),D158&lt;=0,E158=""),"PRÜFEN","OK"))</x:f>
      </x:c>
    </x:row>
    <x:row r="159">
      <x:c r="A159" s="54"/>
      <x:c r="B159" s="44"/>
      <x:c r="C159" s="44"/>
      <x:c r="D159" s="50"/>
      <x:c r="E159" s="44"/>
      <x:c r="F159" s="29" t="str">
        <x:f>IF(COUNTA(A159:E159)=0,"",IF(OR(NOT(ISNUMBER(A159)),B159="",NOT(ISNUMBER(D159)),D159&lt;=0,E159=""),"PRÜFEN","OK"))</x:f>
      </x:c>
    </x:row>
    <x:row r="160">
      <x:c r="A160" s="54"/>
      <x:c r="B160" s="44"/>
      <x:c r="C160" s="44"/>
      <x:c r="D160" s="50"/>
      <x:c r="E160" s="44"/>
      <x:c r="F160" s="29" t="str">
        <x:f>IF(COUNTA(A160:E160)=0,"",IF(OR(NOT(ISNUMBER(A160)),B160="",NOT(ISNUMBER(D160)),D160&lt;=0,E160=""),"PRÜFEN","OK"))</x:f>
      </x:c>
    </x:row>
    <x:row r="161">
      <x:c r="A161" s="54"/>
      <x:c r="B161" s="44"/>
      <x:c r="C161" s="44"/>
      <x:c r="D161" s="50"/>
      <x:c r="E161" s="44"/>
      <x:c r="F161" s="29" t="str">
        <x:f>IF(COUNTA(A161:E161)=0,"",IF(OR(NOT(ISNUMBER(A161)),B161="",NOT(ISNUMBER(D161)),D161&lt;=0,E161=""),"PRÜFEN","OK"))</x:f>
      </x:c>
    </x:row>
    <x:row r="162">
      <x:c r="A162" s="54"/>
      <x:c r="B162" s="44"/>
      <x:c r="C162" s="44"/>
      <x:c r="D162" s="50"/>
      <x:c r="E162" s="44"/>
      <x:c r="F162" s="29" t="str">
        <x:f>IF(COUNTA(A162:E162)=0,"",IF(OR(NOT(ISNUMBER(A162)),B162="",NOT(ISNUMBER(D162)),D162&lt;=0,E162=""),"PRÜFEN","OK"))</x:f>
      </x:c>
    </x:row>
    <x:row r="163">
      <x:c r="A163" s="54"/>
      <x:c r="B163" s="44"/>
      <x:c r="C163" s="44"/>
      <x:c r="D163" s="50"/>
      <x:c r="E163" s="44"/>
      <x:c r="F163" s="29" t="str">
        <x:f>IF(COUNTA(A163:E163)=0,"",IF(OR(NOT(ISNUMBER(A163)),B163="",NOT(ISNUMBER(D163)),D163&lt;=0,E163=""),"PRÜFEN","OK"))</x:f>
      </x:c>
    </x:row>
    <x:row r="164">
      <x:c r="A164" s="54"/>
      <x:c r="B164" s="44"/>
      <x:c r="C164" s="44"/>
      <x:c r="D164" s="50"/>
      <x:c r="E164" s="44"/>
      <x:c r="F164" s="29" t="str">
        <x:f>IF(COUNTA(A164:E164)=0,"",IF(OR(NOT(ISNUMBER(A164)),B164="",NOT(ISNUMBER(D164)),D164&lt;=0,E164=""),"PRÜFEN","OK"))</x:f>
      </x:c>
    </x:row>
    <x:row r="165">
      <x:c r="A165" s="54"/>
      <x:c r="B165" s="44"/>
      <x:c r="C165" s="44"/>
      <x:c r="D165" s="50"/>
      <x:c r="E165" s="44"/>
      <x:c r="F165" s="29" t="str">
        <x:f>IF(COUNTA(A165:E165)=0,"",IF(OR(NOT(ISNUMBER(A165)),B165="",NOT(ISNUMBER(D165)),D165&lt;=0,E165=""),"PRÜFEN","OK"))</x:f>
      </x:c>
    </x:row>
    <x:row r="166">
      <x:c r="A166" s="54"/>
      <x:c r="B166" s="44"/>
      <x:c r="C166" s="44"/>
      <x:c r="D166" s="50"/>
      <x:c r="E166" s="44"/>
      <x:c r="F166" s="29" t="str">
        <x:f>IF(COUNTA(A166:E166)=0,"",IF(OR(NOT(ISNUMBER(A166)),B166="",NOT(ISNUMBER(D166)),D166&lt;=0,E166=""),"PRÜFEN","OK"))</x:f>
      </x:c>
    </x:row>
    <x:row r="167">
      <x:c r="A167" s="54"/>
      <x:c r="B167" s="44"/>
      <x:c r="C167" s="44"/>
      <x:c r="D167" s="50"/>
      <x:c r="E167" s="44"/>
      <x:c r="F167" s="29" t="str">
        <x:f>IF(COUNTA(A167:E167)=0,"",IF(OR(NOT(ISNUMBER(A167)),B167="",NOT(ISNUMBER(D167)),D167&lt;=0,E167=""),"PRÜFEN","OK"))</x:f>
      </x:c>
    </x:row>
    <x:row r="168">
      <x:c r="A168" s="54"/>
      <x:c r="B168" s="44"/>
      <x:c r="C168" s="44"/>
      <x:c r="D168" s="50"/>
      <x:c r="E168" s="44"/>
      <x:c r="F168" s="29" t="str">
        <x:f>IF(COUNTA(A168:E168)=0,"",IF(OR(NOT(ISNUMBER(A168)),B168="",NOT(ISNUMBER(D168)),D168&lt;=0,E168=""),"PRÜFEN","OK"))</x:f>
      </x:c>
    </x:row>
    <x:row r="169">
      <x:c r="A169" s="54"/>
      <x:c r="B169" s="44"/>
      <x:c r="C169" s="44"/>
      <x:c r="D169" s="50"/>
      <x:c r="E169" s="44"/>
      <x:c r="F169" s="29" t="str">
        <x:f>IF(COUNTA(A169:E169)=0,"",IF(OR(NOT(ISNUMBER(A169)),B169="",NOT(ISNUMBER(D169)),D169&lt;=0,E169=""),"PRÜFEN","OK"))</x:f>
      </x:c>
    </x:row>
    <x:row r="170">
      <x:c r="A170" s="54"/>
      <x:c r="B170" s="44"/>
      <x:c r="C170" s="44"/>
      <x:c r="D170" s="50"/>
      <x:c r="E170" s="44"/>
      <x:c r="F170" s="29" t="str">
        <x:f>IF(COUNTA(A170:E170)=0,"",IF(OR(NOT(ISNUMBER(A170)),B170="",NOT(ISNUMBER(D170)),D170&lt;=0,E170=""),"PRÜFEN","OK"))</x:f>
      </x:c>
    </x:row>
    <x:row r="171">
      <x:c r="A171" s="54"/>
      <x:c r="B171" s="44"/>
      <x:c r="C171" s="44"/>
      <x:c r="D171" s="50"/>
      <x:c r="E171" s="44"/>
      <x:c r="F171" s="29" t="str">
        <x:f>IF(COUNTA(A171:E171)=0,"",IF(OR(NOT(ISNUMBER(A171)),B171="",NOT(ISNUMBER(D171)),D171&lt;=0,E171=""),"PRÜFEN","OK"))</x:f>
      </x:c>
    </x:row>
    <x:row r="172">
      <x:c r="A172" s="54"/>
      <x:c r="B172" s="44"/>
      <x:c r="C172" s="44"/>
      <x:c r="D172" s="50"/>
      <x:c r="E172" s="44"/>
      <x:c r="F172" s="29" t="str">
        <x:f>IF(COUNTA(A172:E172)=0,"",IF(OR(NOT(ISNUMBER(A172)),B172="",NOT(ISNUMBER(D172)),D172&lt;=0,E172=""),"PRÜFEN","OK"))</x:f>
      </x:c>
    </x:row>
    <x:row r="173">
      <x:c r="A173" s="54"/>
      <x:c r="B173" s="44"/>
      <x:c r="C173" s="44"/>
      <x:c r="D173" s="50"/>
      <x:c r="E173" s="44"/>
      <x:c r="F173" s="29" t="str">
        <x:f>IF(COUNTA(A173:E173)=0,"",IF(OR(NOT(ISNUMBER(A173)),B173="",NOT(ISNUMBER(D173)),D173&lt;=0,E173=""),"PRÜFEN","OK"))</x:f>
      </x:c>
    </x:row>
    <x:row r="174">
      <x:c r="A174" s="54"/>
      <x:c r="B174" s="44"/>
      <x:c r="C174" s="44"/>
      <x:c r="D174" s="50"/>
      <x:c r="E174" s="44"/>
      <x:c r="F174" s="29" t="str">
        <x:f>IF(COUNTA(A174:E174)=0,"",IF(OR(NOT(ISNUMBER(A174)),B174="",NOT(ISNUMBER(D174)),D174&lt;=0,E174=""),"PRÜFEN","OK"))</x:f>
      </x:c>
    </x:row>
    <x:row r="175">
      <x:c r="A175" s="54"/>
      <x:c r="B175" s="44"/>
      <x:c r="C175" s="44"/>
      <x:c r="D175" s="50"/>
      <x:c r="E175" s="44"/>
      <x:c r="F175" s="29" t="str">
        <x:f>IF(COUNTA(A175:E175)=0,"",IF(OR(NOT(ISNUMBER(A175)),B175="",NOT(ISNUMBER(D175)),D175&lt;=0,E175=""),"PRÜFEN","OK"))</x:f>
      </x:c>
    </x:row>
    <x:row r="176">
      <x:c r="A176" s="54"/>
      <x:c r="B176" s="44"/>
      <x:c r="C176" s="44"/>
      <x:c r="D176" s="50"/>
      <x:c r="E176" s="44"/>
      <x:c r="F176" s="29" t="str">
        <x:f>IF(COUNTA(A176:E176)=0,"",IF(OR(NOT(ISNUMBER(A176)),B176="",NOT(ISNUMBER(D176)),D176&lt;=0,E176=""),"PRÜFEN","OK"))</x:f>
      </x:c>
    </x:row>
    <x:row r="177">
      <x:c r="A177" s="54"/>
      <x:c r="B177" s="44"/>
      <x:c r="C177" s="44"/>
      <x:c r="D177" s="50"/>
      <x:c r="E177" s="44"/>
      <x:c r="F177" s="29" t="str">
        <x:f>IF(COUNTA(A177:E177)=0,"",IF(OR(NOT(ISNUMBER(A177)),B177="",NOT(ISNUMBER(D177)),D177&lt;=0,E177=""),"PRÜFEN","OK"))</x:f>
      </x:c>
    </x:row>
    <x:row r="178">
      <x:c r="A178" s="54"/>
      <x:c r="B178" s="44"/>
      <x:c r="C178" s="44"/>
      <x:c r="D178" s="50"/>
      <x:c r="E178" s="44"/>
      <x:c r="F178" s="29" t="str">
        <x:f>IF(COUNTA(A178:E178)=0,"",IF(OR(NOT(ISNUMBER(A178)),B178="",NOT(ISNUMBER(D178)),D178&lt;=0,E178=""),"PRÜFEN","OK"))</x:f>
      </x:c>
    </x:row>
    <x:row r="179">
      <x:c r="A179" s="54"/>
      <x:c r="B179" s="44"/>
      <x:c r="C179" s="44"/>
      <x:c r="D179" s="50"/>
      <x:c r="E179" s="44"/>
      <x:c r="F179" s="29" t="str">
        <x:f>IF(COUNTA(A179:E179)=0,"",IF(OR(NOT(ISNUMBER(A179)),B179="",NOT(ISNUMBER(D179)),D179&lt;=0,E179=""),"PRÜFEN","OK"))</x:f>
      </x:c>
    </x:row>
    <x:row r="180">
      <x:c r="A180" s="54"/>
      <x:c r="B180" s="44"/>
      <x:c r="C180" s="44"/>
      <x:c r="D180" s="50"/>
      <x:c r="E180" s="44"/>
      <x:c r="F180" s="29" t="str">
        <x:f>IF(COUNTA(A180:E180)=0,"",IF(OR(NOT(ISNUMBER(A180)),B180="",NOT(ISNUMBER(D180)),D180&lt;=0,E180=""),"PRÜFEN","OK"))</x:f>
      </x:c>
    </x:row>
    <x:row r="181">
      <x:c r="A181" s="54"/>
      <x:c r="B181" s="44"/>
      <x:c r="C181" s="44"/>
      <x:c r="D181" s="50"/>
      <x:c r="E181" s="44"/>
      <x:c r="F181" s="29" t="str">
        <x:f>IF(COUNTA(A181:E181)=0,"",IF(OR(NOT(ISNUMBER(A181)),B181="",NOT(ISNUMBER(D181)),D181&lt;=0,E181=""),"PRÜFEN","OK"))</x:f>
      </x:c>
    </x:row>
    <x:row r="182">
      <x:c r="A182" s="54"/>
      <x:c r="B182" s="44"/>
      <x:c r="C182" s="44"/>
      <x:c r="D182" s="50"/>
      <x:c r="E182" s="44"/>
      <x:c r="F182" s="29" t="str">
        <x:f>IF(COUNTA(A182:E182)=0,"",IF(OR(NOT(ISNUMBER(A182)),B182="",NOT(ISNUMBER(D182)),D182&lt;=0,E182=""),"PRÜFEN","OK"))</x:f>
      </x:c>
    </x:row>
    <x:row r="183">
      <x:c r="A183" s="54"/>
      <x:c r="B183" s="44"/>
      <x:c r="C183" s="44"/>
      <x:c r="D183" s="50"/>
      <x:c r="E183" s="44"/>
      <x:c r="F183" s="29" t="str">
        <x:f>IF(COUNTA(A183:E183)=0,"",IF(OR(NOT(ISNUMBER(A183)),B183="",NOT(ISNUMBER(D183)),D183&lt;=0,E183=""),"PRÜFEN","OK"))</x:f>
      </x:c>
    </x:row>
    <x:row r="184">
      <x:c r="A184" s="54"/>
      <x:c r="B184" s="44"/>
      <x:c r="C184" s="44"/>
      <x:c r="D184" s="50"/>
      <x:c r="E184" s="44"/>
      <x:c r="F184" s="29" t="str">
        <x:f>IF(COUNTA(A184:E184)=0,"",IF(OR(NOT(ISNUMBER(A184)),B184="",NOT(ISNUMBER(D184)),D184&lt;=0,E184=""),"PRÜFEN","OK"))</x:f>
      </x:c>
    </x:row>
    <x:row r="185">
      <x:c r="A185" s="54"/>
      <x:c r="B185" s="44"/>
      <x:c r="C185" s="44"/>
      <x:c r="D185" s="50"/>
      <x:c r="E185" s="44"/>
      <x:c r="F185" s="29" t="str">
        <x:f>IF(COUNTA(A185:E185)=0,"",IF(OR(NOT(ISNUMBER(A185)),B185="",NOT(ISNUMBER(D185)),D185&lt;=0,E185=""),"PRÜFEN","OK"))</x:f>
      </x:c>
    </x:row>
    <x:row r="186">
      <x:c r="A186" s="54"/>
      <x:c r="B186" s="44"/>
      <x:c r="C186" s="44"/>
      <x:c r="D186" s="50"/>
      <x:c r="E186" s="44"/>
      <x:c r="F186" s="29" t="str">
        <x:f>IF(COUNTA(A186:E186)=0,"",IF(OR(NOT(ISNUMBER(A186)),B186="",NOT(ISNUMBER(D186)),D186&lt;=0,E186=""),"PRÜFEN","OK"))</x:f>
      </x:c>
    </x:row>
    <x:row r="187">
      <x:c r="A187" s="54"/>
      <x:c r="B187" s="44"/>
      <x:c r="C187" s="44"/>
      <x:c r="D187" s="50"/>
      <x:c r="E187" s="44"/>
      <x:c r="F187" s="29" t="str">
        <x:f>IF(COUNTA(A187:E187)=0,"",IF(OR(NOT(ISNUMBER(A187)),B187="",NOT(ISNUMBER(D187)),D187&lt;=0,E187=""),"PRÜFEN","OK"))</x:f>
      </x:c>
    </x:row>
    <x:row r="188">
      <x:c r="A188" s="54"/>
      <x:c r="B188" s="44"/>
      <x:c r="C188" s="44"/>
      <x:c r="D188" s="50"/>
      <x:c r="E188" s="44"/>
      <x:c r="F188" s="29" t="str">
        <x:f>IF(COUNTA(A188:E188)=0,"",IF(OR(NOT(ISNUMBER(A188)),B188="",NOT(ISNUMBER(D188)),D188&lt;=0,E188=""),"PRÜFEN","OK"))</x:f>
      </x:c>
    </x:row>
    <x:row r="189">
      <x:c r="A189" s="54"/>
      <x:c r="B189" s="44"/>
      <x:c r="C189" s="44"/>
      <x:c r="D189" s="50"/>
      <x:c r="E189" s="44"/>
      <x:c r="F189" s="29" t="str">
        <x:f>IF(COUNTA(A189:E189)=0,"",IF(OR(NOT(ISNUMBER(A189)),B189="",NOT(ISNUMBER(D189)),D189&lt;=0,E189=""),"PRÜFEN","OK"))</x:f>
      </x:c>
    </x:row>
    <x:row r="190">
      <x:c r="A190" s="54"/>
      <x:c r="B190" s="44"/>
      <x:c r="C190" s="44"/>
      <x:c r="D190" s="50"/>
      <x:c r="E190" s="44"/>
      <x:c r="F190" s="29" t="str">
        <x:f>IF(COUNTA(A190:E190)=0,"",IF(OR(NOT(ISNUMBER(A190)),B190="",NOT(ISNUMBER(D190)),D190&lt;=0,E190=""),"PRÜFEN","OK"))</x:f>
      </x:c>
    </x:row>
    <x:row r="191">
      <x:c r="A191" s="54"/>
      <x:c r="B191" s="44"/>
      <x:c r="C191" s="44"/>
      <x:c r="D191" s="50"/>
      <x:c r="E191" s="44"/>
      <x:c r="F191" s="29" t="str">
        <x:f>IF(COUNTA(A191:E191)=0,"",IF(OR(NOT(ISNUMBER(A191)),B191="",NOT(ISNUMBER(D191)),D191&lt;=0,E191=""),"PRÜFEN","OK"))</x:f>
      </x:c>
    </x:row>
    <x:row r="192">
      <x:c r="A192" s="54"/>
      <x:c r="B192" s="44"/>
      <x:c r="C192" s="44"/>
      <x:c r="D192" s="50"/>
      <x:c r="E192" s="44"/>
      <x:c r="F192" s="29" t="str">
        <x:f>IF(COUNTA(A192:E192)=0,"",IF(OR(NOT(ISNUMBER(A192)),B192="",NOT(ISNUMBER(D192)),D192&lt;=0,E192=""),"PRÜFEN","OK"))</x:f>
      </x:c>
    </x:row>
    <x:row r="193">
      <x:c r="A193" s="54"/>
      <x:c r="B193" s="44"/>
      <x:c r="C193" s="44"/>
      <x:c r="D193" s="50"/>
      <x:c r="E193" s="44"/>
      <x:c r="F193" s="29" t="str">
        <x:f>IF(COUNTA(A193:E193)=0,"",IF(OR(NOT(ISNUMBER(A193)),B193="",NOT(ISNUMBER(D193)),D193&lt;=0,E193=""),"PRÜFEN","OK"))</x:f>
      </x:c>
    </x:row>
    <x:row r="194">
      <x:c r="A194" s="54"/>
      <x:c r="B194" s="44"/>
      <x:c r="C194" s="44"/>
      <x:c r="D194" s="50"/>
      <x:c r="E194" s="44"/>
      <x:c r="F194" s="29" t="str">
        <x:f>IF(COUNTA(A194:E194)=0,"",IF(OR(NOT(ISNUMBER(A194)),B194="",NOT(ISNUMBER(D194)),D194&lt;=0,E194=""),"PRÜFEN","OK"))</x:f>
      </x:c>
    </x:row>
    <x:row r="195">
      <x:c r="A195" s="54"/>
      <x:c r="B195" s="44"/>
      <x:c r="C195" s="44"/>
      <x:c r="D195" s="50"/>
      <x:c r="E195" s="44"/>
      <x:c r="F195" s="29" t="str">
        <x:f>IF(COUNTA(A195:E195)=0,"",IF(OR(NOT(ISNUMBER(A195)),B195="",NOT(ISNUMBER(D195)),D195&lt;=0,E195=""),"PRÜFEN","OK"))</x:f>
      </x:c>
    </x:row>
    <x:row r="196">
      <x:c r="A196" s="54"/>
      <x:c r="B196" s="44"/>
      <x:c r="C196" s="44"/>
      <x:c r="D196" s="50"/>
      <x:c r="E196" s="44"/>
      <x:c r="F196" s="29" t="str">
        <x:f>IF(COUNTA(A196:E196)=0,"",IF(OR(NOT(ISNUMBER(A196)),B196="",NOT(ISNUMBER(D196)),D196&lt;=0,E196=""),"PRÜFEN","OK"))</x:f>
      </x:c>
    </x:row>
    <x:row r="197">
      <x:c r="A197" s="54"/>
      <x:c r="B197" s="44"/>
      <x:c r="C197" s="44"/>
      <x:c r="D197" s="50"/>
      <x:c r="E197" s="44"/>
      <x:c r="F197" s="29" t="str">
        <x:f>IF(COUNTA(A197:E197)=0,"",IF(OR(NOT(ISNUMBER(A197)),B197="",NOT(ISNUMBER(D197)),D197&lt;=0,E197=""),"PRÜFEN","OK"))</x:f>
      </x:c>
    </x:row>
    <x:row r="198">
      <x:c r="A198" s="54"/>
      <x:c r="B198" s="44"/>
      <x:c r="C198" s="44"/>
      <x:c r="D198" s="50"/>
      <x:c r="E198" s="44"/>
      <x:c r="F198" s="29" t="str">
        <x:f>IF(COUNTA(A198:E198)=0,"",IF(OR(NOT(ISNUMBER(A198)),B198="",NOT(ISNUMBER(D198)),D198&lt;=0,E198=""),"PRÜFEN","OK"))</x:f>
      </x:c>
    </x:row>
    <x:row r="199">
      <x:c r="A199" s="54"/>
      <x:c r="B199" s="44"/>
      <x:c r="C199" s="44"/>
      <x:c r="D199" s="50"/>
      <x:c r="E199" s="44"/>
      <x:c r="F199" s="29" t="str">
        <x:f>IF(COUNTA(A199:E199)=0,"",IF(OR(NOT(ISNUMBER(A199)),B199="",NOT(ISNUMBER(D199)),D199&lt;=0,E199=""),"PRÜFEN","OK"))</x:f>
      </x:c>
    </x:row>
    <x:row r="200">
      <x:c r="A200" s="54"/>
      <x:c r="B200" s="44"/>
      <x:c r="C200" s="44"/>
      <x:c r="D200" s="50"/>
      <x:c r="E200" s="44"/>
      <x:c r="F200" s="29" t="str">
        <x:f>IF(COUNTA(A200:E200)=0,"",IF(OR(NOT(ISNUMBER(A200)),B200="",NOT(ISNUMBER(D200)),D200&lt;=0,E200=""),"PRÜFEN","OK"))</x:f>
      </x:c>
    </x:row>
    <x:row r="201">
      <x:c r="A201" s="54"/>
      <x:c r="B201" s="44"/>
      <x:c r="C201" s="44"/>
      <x:c r="D201" s="50"/>
      <x:c r="E201" s="44"/>
      <x:c r="F201" s="29" t="str">
        <x:f>IF(COUNTA(A201:E201)=0,"",IF(OR(NOT(ISNUMBER(A201)),B201="",NOT(ISNUMBER(D201)),D201&lt;=0,E201=""),"PRÜFEN","OK"))</x:f>
      </x:c>
    </x:row>
    <x:row r="202">
      <x:c r="A202" s="54"/>
      <x:c r="B202" s="44"/>
      <x:c r="C202" s="44"/>
      <x:c r="D202" s="50"/>
      <x:c r="E202" s="44"/>
      <x:c r="F202" s="29" t="str">
        <x:f>IF(COUNTA(A202:E202)=0,"",IF(OR(NOT(ISNUMBER(A202)),B202="",NOT(ISNUMBER(D202)),D202&lt;=0,E202=""),"PRÜFEN","OK"))</x:f>
      </x:c>
    </x:row>
    <x:row r="203">
      <x:c r="A203" s="54"/>
      <x:c r="B203" s="44"/>
      <x:c r="C203" s="44"/>
      <x:c r="D203" s="50"/>
      <x:c r="E203" s="44"/>
      <x:c r="F203" s="29" t="str">
        <x:f>IF(COUNTA(A203:E203)=0,"",IF(OR(NOT(ISNUMBER(A203)),B203="",NOT(ISNUMBER(D203)),D203&lt;=0,E203=""),"PRÜFEN","OK"))</x:f>
      </x:c>
    </x:row>
    <x:row r="204">
      <x:c r="A204" s="54"/>
      <x:c r="B204" s="44"/>
      <x:c r="C204" s="44"/>
      <x:c r="D204" s="50"/>
      <x:c r="E204" s="44"/>
      <x:c r="F204" s="29" t="str">
        <x:f>IF(COUNTA(A204:E204)=0,"",IF(OR(NOT(ISNUMBER(A204)),B204="",NOT(ISNUMBER(D204)),D204&lt;=0,E204=""),"PRÜFEN","OK"))</x:f>
      </x:c>
    </x:row>
    <x:row r="205">
      <x:c r="A205" s="54"/>
      <x:c r="B205" s="44"/>
      <x:c r="C205" s="44"/>
      <x:c r="D205" s="50"/>
      <x:c r="E205" s="44"/>
      <x:c r="F205" s="29" t="str">
        <x:f>IF(COUNTA(A205:E205)=0,"",IF(OR(NOT(ISNUMBER(A205)),B205="",NOT(ISNUMBER(D205)),D205&lt;=0,E205=""),"PRÜFEN","OK"))</x:f>
      </x:c>
    </x:row>
    <x:row r="206">
      <x:c r="A206" s="54"/>
      <x:c r="B206" s="44"/>
      <x:c r="C206" s="44"/>
      <x:c r="D206" s="50"/>
      <x:c r="E206" s="44"/>
      <x:c r="F206" s="29" t="str">
        <x:f>IF(COUNTA(A206:E206)=0,"",IF(OR(NOT(ISNUMBER(A206)),B206="",NOT(ISNUMBER(D206)),D206&lt;=0,E206=""),"PRÜFEN","OK"))</x:f>
      </x:c>
    </x:row>
    <x:row r="207">
      <x:c r="A207" s="54"/>
      <x:c r="B207" s="44"/>
      <x:c r="C207" s="44"/>
      <x:c r="D207" s="50"/>
      <x:c r="E207" s="44"/>
      <x:c r="F207" s="29" t="str">
        <x:f>IF(COUNTA(A207:E207)=0,"",IF(OR(NOT(ISNUMBER(A207)),B207="",NOT(ISNUMBER(D207)),D207&lt;=0,E207=""),"PRÜFEN","OK"))</x:f>
      </x:c>
    </x:row>
    <x:row r="208">
      <x:c r="A208" s="54"/>
      <x:c r="B208" s="44"/>
      <x:c r="C208" s="44"/>
      <x:c r="D208" s="50"/>
      <x:c r="E208" s="44"/>
      <x:c r="F208" s="29" t="str">
        <x:f>IF(COUNTA(A208:E208)=0,"",IF(OR(NOT(ISNUMBER(A208)),B208="",NOT(ISNUMBER(D208)),D208&lt;=0,E208=""),"PRÜFEN","OK"))</x:f>
      </x:c>
    </x:row>
    <x:row r="209">
      <x:c r="A209" s="54"/>
      <x:c r="B209" s="44"/>
      <x:c r="C209" s="44"/>
      <x:c r="D209" s="50"/>
      <x:c r="E209" s="44"/>
      <x:c r="F209" s="29" t="str">
        <x:f>IF(COUNTA(A209:E209)=0,"",IF(OR(NOT(ISNUMBER(A209)),B209="",NOT(ISNUMBER(D209)),D209&lt;=0,E209=""),"PRÜFEN","OK"))</x:f>
      </x:c>
    </x:row>
    <x:row r="210">
      <x:c r="A210" s="54"/>
      <x:c r="B210" s="44"/>
      <x:c r="C210" s="44"/>
      <x:c r="D210" s="50"/>
      <x:c r="E210" s="44"/>
      <x:c r="F210" s="29" t="str">
        <x:f>IF(COUNTA(A210:E210)=0,"",IF(OR(NOT(ISNUMBER(A210)),B210="",NOT(ISNUMBER(D210)),D210&lt;=0,E210=""),"PRÜFEN","OK"))</x:f>
      </x:c>
    </x:row>
    <x:row r="211">
      <x:c r="A211" s="54"/>
      <x:c r="B211" s="44"/>
      <x:c r="C211" s="44"/>
      <x:c r="D211" s="50"/>
      <x:c r="E211" s="44"/>
      <x:c r="F211" s="29" t="str">
        <x:f>IF(COUNTA(A211:E211)=0,"",IF(OR(NOT(ISNUMBER(A211)),B211="",NOT(ISNUMBER(D211)),D211&lt;=0,E211=""),"PRÜFEN","OK"))</x:f>
      </x:c>
    </x:row>
    <x:row r="212">
      <x:c r="A212" s="54"/>
      <x:c r="B212" s="44"/>
      <x:c r="C212" s="44"/>
      <x:c r="D212" s="50"/>
      <x:c r="E212" s="44"/>
      <x:c r="F212" s="29" t="str">
        <x:f>IF(COUNTA(A212:E212)=0,"",IF(OR(NOT(ISNUMBER(A212)),B212="",NOT(ISNUMBER(D212)),D212&lt;=0,E212=""),"PRÜFEN","OK"))</x:f>
      </x:c>
    </x:row>
    <x:row r="213">
      <x:c r="A213" s="54"/>
      <x:c r="B213" s="44"/>
      <x:c r="C213" s="44"/>
      <x:c r="D213" s="50"/>
      <x:c r="E213" s="44"/>
      <x:c r="F213" s="29" t="str">
        <x:f>IF(COUNTA(A213:E213)=0,"",IF(OR(NOT(ISNUMBER(A213)),B213="",NOT(ISNUMBER(D213)),D213&lt;=0,E213=""),"PRÜFEN","OK"))</x:f>
      </x:c>
    </x:row>
    <x:row r="214">
      <x:c r="A214" s="54"/>
      <x:c r="B214" s="44"/>
      <x:c r="C214" s="44"/>
      <x:c r="D214" s="50"/>
      <x:c r="E214" s="44"/>
      <x:c r="F214" s="29" t="str">
        <x:f>IF(COUNTA(A214:E214)=0,"",IF(OR(NOT(ISNUMBER(A214)),B214="",NOT(ISNUMBER(D214)),D214&lt;=0,E214=""),"PRÜFEN","OK"))</x:f>
      </x:c>
    </x:row>
    <x:row r="215">
      <x:c r="A215" s="54"/>
      <x:c r="B215" s="44"/>
      <x:c r="C215" s="44"/>
      <x:c r="D215" s="50"/>
      <x:c r="E215" s="44"/>
      <x:c r="F215" s="29" t="str">
        <x:f>IF(COUNTA(A215:E215)=0,"",IF(OR(NOT(ISNUMBER(A215)),B215="",NOT(ISNUMBER(D215)),D215&lt;=0,E215=""),"PRÜFEN","OK"))</x:f>
      </x:c>
    </x:row>
    <x:row r="216">
      <x:c r="A216" s="54"/>
      <x:c r="B216" s="44"/>
      <x:c r="C216" s="44"/>
      <x:c r="D216" s="50"/>
      <x:c r="E216" s="44"/>
      <x:c r="F216" s="29" t="str">
        <x:f>IF(COUNTA(A216:E216)=0,"",IF(OR(NOT(ISNUMBER(A216)),B216="",NOT(ISNUMBER(D216)),D216&lt;=0,E216=""),"PRÜFEN","OK"))</x:f>
      </x:c>
    </x:row>
    <x:row r="217">
      <x:c r="A217" s="54"/>
      <x:c r="B217" s="44"/>
      <x:c r="C217" s="44"/>
      <x:c r="D217" s="50"/>
      <x:c r="E217" s="44"/>
      <x:c r="F217" s="29" t="str">
        <x:f>IF(COUNTA(A217:E217)=0,"",IF(OR(NOT(ISNUMBER(A217)),B217="",NOT(ISNUMBER(D217)),D217&lt;=0,E217=""),"PRÜFEN","OK"))</x:f>
      </x:c>
    </x:row>
    <x:row r="218">
      <x:c r="A218" s="54"/>
      <x:c r="B218" s="44"/>
      <x:c r="C218" s="44"/>
      <x:c r="D218" s="50"/>
      <x:c r="E218" s="44"/>
      <x:c r="F218" s="29" t="str">
        <x:f>IF(COUNTA(A218:E218)=0,"",IF(OR(NOT(ISNUMBER(A218)),B218="",NOT(ISNUMBER(D218)),D218&lt;=0,E218=""),"PRÜFEN","OK"))</x:f>
      </x:c>
    </x:row>
    <x:row r="219">
      <x:c r="A219" s="54"/>
      <x:c r="B219" s="44"/>
      <x:c r="C219" s="44"/>
      <x:c r="D219" s="50"/>
      <x:c r="E219" s="44"/>
      <x:c r="F219" s="29" t="str">
        <x:f>IF(COUNTA(A219:E219)=0,"",IF(OR(NOT(ISNUMBER(A219)),B219="",NOT(ISNUMBER(D219)),D219&lt;=0,E219=""),"PRÜFEN","OK"))</x:f>
      </x:c>
    </x:row>
    <x:row r="220">
      <x:c r="A220" s="54"/>
      <x:c r="B220" s="44"/>
      <x:c r="C220" s="44"/>
      <x:c r="D220" s="50"/>
      <x:c r="E220" s="44"/>
      <x:c r="F220" s="29" t="str">
        <x:f>IF(COUNTA(A220:E220)=0,"",IF(OR(NOT(ISNUMBER(A220)),B220="",NOT(ISNUMBER(D220)),D220&lt;=0,E220=""),"PRÜFEN","OK"))</x:f>
      </x:c>
    </x:row>
    <x:row r="221">
      <x:c r="A221" s="54"/>
      <x:c r="B221" s="44"/>
      <x:c r="C221" s="44"/>
      <x:c r="D221" s="50"/>
      <x:c r="E221" s="44"/>
      <x:c r="F221" s="29" t="str">
        <x:f>IF(COUNTA(A221:E221)=0,"",IF(OR(NOT(ISNUMBER(A221)),B221="",NOT(ISNUMBER(D221)),D221&lt;=0,E221=""),"PRÜFEN","OK"))</x:f>
      </x:c>
    </x:row>
    <x:row r="222">
      <x:c r="A222" s="54"/>
      <x:c r="B222" s="44"/>
      <x:c r="C222" s="44"/>
      <x:c r="D222" s="50"/>
      <x:c r="E222" s="44"/>
      <x:c r="F222" s="29" t="str">
        <x:f>IF(COUNTA(A222:E222)=0,"",IF(OR(NOT(ISNUMBER(A222)),B222="",NOT(ISNUMBER(D222)),D222&lt;=0,E222=""),"PRÜFEN","OK"))</x:f>
      </x:c>
    </x:row>
    <x:row r="223">
      <x:c r="A223" s="54"/>
      <x:c r="B223" s="44"/>
      <x:c r="C223" s="44"/>
      <x:c r="D223" s="50"/>
      <x:c r="E223" s="44"/>
      <x:c r="F223" s="29" t="str">
        <x:f>IF(COUNTA(A223:E223)=0,"",IF(OR(NOT(ISNUMBER(A223)),B223="",NOT(ISNUMBER(D223)),D223&lt;=0,E223=""),"PRÜFEN","OK"))</x:f>
      </x:c>
    </x:row>
    <x:row r="224">
      <x:c r="A224" s="54"/>
      <x:c r="B224" s="44"/>
      <x:c r="C224" s="44"/>
      <x:c r="D224" s="50"/>
      <x:c r="E224" s="44"/>
      <x:c r="F224" s="29" t="str">
        <x:f>IF(COUNTA(A224:E224)=0,"",IF(OR(NOT(ISNUMBER(A224)),B224="",NOT(ISNUMBER(D224)),D224&lt;=0,E224=""),"PRÜFEN","OK"))</x:f>
      </x:c>
    </x:row>
    <x:row r="225">
      <x:c r="A225" s="54"/>
      <x:c r="B225" s="44"/>
      <x:c r="C225" s="44"/>
      <x:c r="D225" s="50"/>
      <x:c r="E225" s="44"/>
      <x:c r="F225" s="29" t="str">
        <x:f>IF(COUNTA(A225:E225)=0,"",IF(OR(NOT(ISNUMBER(A225)),B225="",NOT(ISNUMBER(D225)),D225&lt;=0,E225=""),"PRÜFEN","OK"))</x:f>
      </x:c>
    </x:row>
    <x:row r="226">
      <x:c r="A226" s="54"/>
      <x:c r="B226" s="44"/>
      <x:c r="C226" s="44"/>
      <x:c r="D226" s="50"/>
      <x:c r="E226" s="44"/>
      <x:c r="F226" s="29" t="str">
        <x:f>IF(COUNTA(A226:E226)=0,"",IF(OR(NOT(ISNUMBER(A226)),B226="",NOT(ISNUMBER(D226)),D226&lt;=0,E226=""),"PRÜFEN","OK"))</x:f>
      </x:c>
    </x:row>
    <x:row r="227">
      <x:c r="A227" s="54"/>
      <x:c r="B227" s="44"/>
      <x:c r="C227" s="44"/>
      <x:c r="D227" s="50"/>
      <x:c r="E227" s="44"/>
      <x:c r="F227" s="29" t="str">
        <x:f>IF(COUNTA(A227:E227)=0,"",IF(OR(NOT(ISNUMBER(A227)),B227="",NOT(ISNUMBER(D227)),D227&lt;=0,E227=""),"PRÜFEN","OK"))</x:f>
      </x:c>
    </x:row>
    <x:row r="228">
      <x:c r="A228" s="54"/>
      <x:c r="B228" s="44"/>
      <x:c r="C228" s="44"/>
      <x:c r="D228" s="50"/>
      <x:c r="E228" s="44"/>
      <x:c r="F228" s="29" t="str">
        <x:f>IF(COUNTA(A228:E228)=0,"",IF(OR(NOT(ISNUMBER(A228)),B228="",NOT(ISNUMBER(D228)),D228&lt;=0,E228=""),"PRÜFEN","OK"))</x:f>
      </x:c>
    </x:row>
    <x:row r="229">
      <x:c r="A229" s="54"/>
      <x:c r="B229" s="44"/>
      <x:c r="C229" s="44"/>
      <x:c r="D229" s="50"/>
      <x:c r="E229" s="44"/>
      <x:c r="F229" s="29" t="str">
        <x:f>IF(COUNTA(A229:E229)=0,"",IF(OR(NOT(ISNUMBER(A229)),B229="",NOT(ISNUMBER(D229)),D229&lt;=0,E229=""),"PRÜFEN","OK"))</x:f>
      </x:c>
    </x:row>
    <x:row r="230">
      <x:c r="A230" s="54"/>
      <x:c r="B230" s="44"/>
      <x:c r="C230" s="44"/>
      <x:c r="D230" s="50"/>
      <x:c r="E230" s="44"/>
      <x:c r="F230" s="29" t="str">
        <x:f>IF(COUNTA(A230:E230)=0,"",IF(OR(NOT(ISNUMBER(A230)),B230="",NOT(ISNUMBER(D230)),D230&lt;=0,E230=""),"PRÜFEN","OK"))</x:f>
      </x:c>
    </x:row>
    <x:row r="231">
      <x:c r="A231" s="54"/>
      <x:c r="B231" s="44"/>
      <x:c r="C231" s="44"/>
      <x:c r="D231" s="50"/>
      <x:c r="E231" s="44"/>
      <x:c r="F231" s="29" t="str">
        <x:f>IF(COUNTA(A231:E231)=0,"",IF(OR(NOT(ISNUMBER(A231)),B231="",NOT(ISNUMBER(D231)),D231&lt;=0,E231=""),"PRÜFEN","OK"))</x:f>
      </x:c>
    </x:row>
    <x:row r="232">
      <x:c r="A232" s="54"/>
      <x:c r="B232" s="44"/>
      <x:c r="C232" s="44"/>
      <x:c r="D232" s="50"/>
      <x:c r="E232" s="44"/>
      <x:c r="F232" s="29" t="str">
        <x:f>IF(COUNTA(A232:E232)=0,"",IF(OR(NOT(ISNUMBER(A232)),B232="",NOT(ISNUMBER(D232)),D232&lt;=0,E232=""),"PRÜFEN","OK"))</x:f>
      </x:c>
    </x:row>
    <x:row r="233">
      <x:c r="A233" s="54"/>
      <x:c r="B233" s="44"/>
      <x:c r="C233" s="44"/>
      <x:c r="D233" s="50"/>
      <x:c r="E233" s="44"/>
      <x:c r="F233" s="29" t="str">
        <x:f>IF(COUNTA(A233:E233)=0,"",IF(OR(NOT(ISNUMBER(A233)),B233="",NOT(ISNUMBER(D233)),D233&lt;=0,E233=""),"PRÜFEN","OK"))</x:f>
      </x:c>
    </x:row>
    <x:row r="234">
      <x:c r="A234" s="54"/>
      <x:c r="B234" s="44"/>
      <x:c r="C234" s="44"/>
      <x:c r="D234" s="50"/>
      <x:c r="E234" s="44"/>
      <x:c r="F234" s="29" t="str">
        <x:f>IF(COUNTA(A234:E234)=0,"",IF(OR(NOT(ISNUMBER(A234)),B234="",NOT(ISNUMBER(D234)),D234&lt;=0,E234=""),"PRÜFEN","OK"))</x:f>
      </x:c>
    </x:row>
    <x:row r="235">
      <x:c r="A235" s="54"/>
      <x:c r="B235" s="44"/>
      <x:c r="C235" s="44"/>
      <x:c r="D235" s="50"/>
      <x:c r="E235" s="44"/>
      <x:c r="F235" s="29" t="str">
        <x:f>IF(COUNTA(A235:E235)=0,"",IF(OR(NOT(ISNUMBER(A235)),B235="",NOT(ISNUMBER(D235)),D235&lt;=0,E235=""),"PRÜFEN","OK"))</x:f>
      </x:c>
    </x:row>
    <x:row r="236">
      <x:c r="A236" s="54"/>
      <x:c r="B236" s="44"/>
      <x:c r="C236" s="44"/>
      <x:c r="D236" s="50"/>
      <x:c r="E236" s="44"/>
      <x:c r="F236" s="29" t="str">
        <x:f>IF(COUNTA(A236:E236)=0,"",IF(OR(NOT(ISNUMBER(A236)),B236="",NOT(ISNUMBER(D236)),D236&lt;=0,E236=""),"PRÜFEN","OK"))</x:f>
      </x:c>
    </x:row>
    <x:row r="237">
      <x:c r="A237" s="54"/>
      <x:c r="B237" s="44"/>
      <x:c r="C237" s="44"/>
      <x:c r="D237" s="50"/>
      <x:c r="E237" s="44"/>
      <x:c r="F237" s="29" t="str">
        <x:f>IF(COUNTA(A237:E237)=0,"",IF(OR(NOT(ISNUMBER(A237)),B237="",NOT(ISNUMBER(D237)),D237&lt;=0,E237=""),"PRÜFEN","OK"))</x:f>
      </x:c>
    </x:row>
    <x:row r="238">
      <x:c r="A238" s="54"/>
      <x:c r="B238" s="44"/>
      <x:c r="C238" s="44"/>
      <x:c r="D238" s="50"/>
      <x:c r="E238" s="44"/>
      <x:c r="F238" s="29" t="str">
        <x:f>IF(COUNTA(A238:E238)=0,"",IF(OR(NOT(ISNUMBER(A238)),B238="",NOT(ISNUMBER(D238)),D238&lt;=0,E238=""),"PRÜFEN","OK"))</x:f>
      </x:c>
    </x:row>
    <x:row r="239">
      <x:c r="A239" s="54"/>
      <x:c r="B239" s="44"/>
      <x:c r="C239" s="44"/>
      <x:c r="D239" s="50"/>
      <x:c r="E239" s="44"/>
      <x:c r="F239" s="29" t="str">
        <x:f>IF(COUNTA(A239:E239)=0,"",IF(OR(NOT(ISNUMBER(A239)),B239="",NOT(ISNUMBER(D239)),D239&lt;=0,E239=""),"PRÜFEN","OK"))</x:f>
      </x:c>
    </x:row>
    <x:row r="240">
      <x:c r="A240" s="54"/>
      <x:c r="B240" s="44"/>
      <x:c r="C240" s="44"/>
      <x:c r="D240" s="50"/>
      <x:c r="E240" s="44"/>
      <x:c r="F240" s="29" t="str">
        <x:f>IF(COUNTA(A240:E240)=0,"",IF(OR(NOT(ISNUMBER(A240)),B240="",NOT(ISNUMBER(D240)),D240&lt;=0,E240=""),"PRÜFEN","OK"))</x:f>
      </x:c>
    </x:row>
    <x:row r="241">
      <x:c r="A241" s="54"/>
      <x:c r="B241" s="44"/>
      <x:c r="C241" s="44"/>
      <x:c r="D241" s="50"/>
      <x:c r="E241" s="44"/>
      <x:c r="F241" s="29" t="str">
        <x:f>IF(COUNTA(A241:E241)=0,"",IF(OR(NOT(ISNUMBER(A241)),B241="",NOT(ISNUMBER(D241)),D241&lt;=0,E241=""),"PRÜFEN","OK"))</x:f>
      </x:c>
    </x:row>
    <x:row r="242">
      <x:c r="A242" s="54"/>
      <x:c r="B242" s="44"/>
      <x:c r="C242" s="44"/>
      <x:c r="D242" s="50"/>
      <x:c r="E242" s="44"/>
      <x:c r="F242" s="29" t="str">
        <x:f>IF(COUNTA(A242:E242)=0,"",IF(OR(NOT(ISNUMBER(A242)),B242="",NOT(ISNUMBER(D242)),D242&lt;=0,E242=""),"PRÜFEN","OK"))</x:f>
      </x:c>
    </x:row>
    <x:row r="243">
      <x:c r="A243" s="54"/>
      <x:c r="B243" s="44"/>
      <x:c r="C243" s="44"/>
      <x:c r="D243" s="50"/>
      <x:c r="E243" s="44"/>
      <x:c r="F243" s="29" t="str">
        <x:f>IF(COUNTA(A243:E243)=0,"",IF(OR(NOT(ISNUMBER(A243)),B243="",NOT(ISNUMBER(D243)),D243&lt;=0,E243=""),"PRÜFEN","OK"))</x:f>
      </x:c>
    </x:row>
    <x:row r="244">
      <x:c r="A244" s="54"/>
      <x:c r="B244" s="44"/>
      <x:c r="C244" s="44"/>
      <x:c r="D244" s="50"/>
      <x:c r="E244" s="44"/>
      <x:c r="F244" s="29" t="str">
        <x:f>IF(COUNTA(A244:E244)=0,"",IF(OR(NOT(ISNUMBER(A244)),B244="",NOT(ISNUMBER(D244)),D244&lt;=0,E244=""),"PRÜFEN","OK"))</x:f>
      </x:c>
    </x:row>
    <x:row r="245">
      <x:c r="A245" s="54"/>
      <x:c r="B245" s="44"/>
      <x:c r="C245" s="44"/>
      <x:c r="D245" s="50"/>
      <x:c r="E245" s="44"/>
      <x:c r="F245" s="29" t="str">
        <x:f>IF(COUNTA(A245:E245)=0,"",IF(OR(NOT(ISNUMBER(A245)),B245="",NOT(ISNUMBER(D245)),D245&lt;=0,E245=""),"PRÜFEN","OK"))</x:f>
      </x:c>
    </x:row>
    <x:row r="246">
      <x:c r="A246" s="54"/>
      <x:c r="B246" s="44"/>
      <x:c r="C246" s="44"/>
      <x:c r="D246" s="50"/>
      <x:c r="E246" s="44"/>
      <x:c r="F246" s="29" t="str">
        <x:f>IF(COUNTA(A246:E246)=0,"",IF(OR(NOT(ISNUMBER(A246)),B246="",NOT(ISNUMBER(D246)),D246&lt;=0,E246=""),"PRÜFEN","OK"))</x:f>
      </x:c>
    </x:row>
    <x:row r="247">
      <x:c r="A247" s="54"/>
      <x:c r="B247" s="44"/>
      <x:c r="C247" s="44"/>
      <x:c r="D247" s="50"/>
      <x:c r="E247" s="44"/>
      <x:c r="F247" s="29" t="str">
        <x:f>IF(COUNTA(A247:E247)=0,"",IF(OR(NOT(ISNUMBER(A247)),B247="",NOT(ISNUMBER(D247)),D247&lt;=0,E247=""),"PRÜFEN","OK"))</x:f>
      </x:c>
    </x:row>
    <x:row r="248">
      <x:c r="A248" s="54"/>
      <x:c r="B248" s="44"/>
      <x:c r="C248" s="44"/>
      <x:c r="D248" s="50"/>
      <x:c r="E248" s="44"/>
      <x:c r="F248" s="29" t="str">
        <x:f>IF(COUNTA(A248:E248)=0,"",IF(OR(NOT(ISNUMBER(A248)),B248="",NOT(ISNUMBER(D248)),D248&lt;=0,E248=""),"PRÜFEN","OK"))</x:f>
      </x:c>
    </x:row>
    <x:row r="249">
      <x:c r="A249" s="54"/>
      <x:c r="B249" s="44"/>
      <x:c r="C249" s="44"/>
      <x:c r="D249" s="50"/>
      <x:c r="E249" s="44"/>
      <x:c r="F249" s="29" t="str">
        <x:f>IF(COUNTA(A249:E249)=0,"",IF(OR(NOT(ISNUMBER(A249)),B249="",NOT(ISNUMBER(D249)),D249&lt;=0,E249=""),"PRÜFEN","OK"))</x:f>
      </x:c>
    </x:row>
    <x:row r="250">
      <x:c r="A250" s="54"/>
      <x:c r="B250" s="44"/>
      <x:c r="C250" s="44"/>
      <x:c r="D250" s="50"/>
      <x:c r="E250" s="44"/>
      <x:c r="F250" s="29" t="str">
        <x:f>IF(COUNTA(A250:E250)=0,"",IF(OR(NOT(ISNUMBER(A250)),B250="",NOT(ISNUMBER(D250)),D250&lt;=0,E250=""),"PRÜFEN","OK"))</x:f>
      </x:c>
    </x:row>
    <x:row r="251">
      <x:c r="A251" s="54"/>
      <x:c r="B251" s="44"/>
      <x:c r="C251" s="44"/>
      <x:c r="D251" s="50"/>
      <x:c r="E251" s="44"/>
      <x:c r="F251" s="29" t="str">
        <x:f>IF(COUNTA(A251:E251)=0,"",IF(OR(NOT(ISNUMBER(A251)),B251="",NOT(ISNUMBER(D251)),D251&lt;=0,E251=""),"PRÜFEN","OK"))</x:f>
      </x:c>
    </x:row>
    <x:row r="252">
      <x:c r="A252" s="54"/>
      <x:c r="B252" s="44"/>
      <x:c r="C252" s="44"/>
      <x:c r="D252" s="50"/>
      <x:c r="E252" s="44"/>
      <x:c r="F252" s="29" t="str">
        <x:f>IF(COUNTA(A252:E252)=0,"",IF(OR(NOT(ISNUMBER(A252)),B252="",NOT(ISNUMBER(D252)),D252&lt;=0,E252=""),"PRÜFEN","OK"))</x:f>
      </x:c>
    </x:row>
    <x:row r="253">
      <x:c r="A253" s="54"/>
      <x:c r="B253" s="44"/>
      <x:c r="C253" s="44"/>
      <x:c r="D253" s="50"/>
      <x:c r="E253" s="44"/>
      <x:c r="F253" s="29" t="str">
        <x:f>IF(COUNTA(A253:E253)=0,"",IF(OR(NOT(ISNUMBER(A253)),B253="",NOT(ISNUMBER(D253)),D253&lt;=0,E253=""),"PRÜFEN","OK"))</x:f>
      </x:c>
    </x:row>
    <x:row r="254">
      <x:c r="A254" s="54"/>
      <x:c r="B254" s="44"/>
      <x:c r="C254" s="44"/>
      <x:c r="D254" s="50"/>
      <x:c r="E254" s="44"/>
      <x:c r="F254" s="29" t="str">
        <x:f>IF(COUNTA(A254:E254)=0,"",IF(OR(NOT(ISNUMBER(A254)),B254="",NOT(ISNUMBER(D254)),D254&lt;=0,E254=""),"PRÜFEN","OK"))</x:f>
      </x:c>
    </x:row>
    <x:row r="255">
      <x:c r="A255" s="54"/>
      <x:c r="B255" s="44"/>
      <x:c r="C255" s="44"/>
      <x:c r="D255" s="50"/>
      <x:c r="E255" s="44"/>
      <x:c r="F255" s="29" t="str">
        <x:f>IF(COUNTA(A255:E255)=0,"",IF(OR(NOT(ISNUMBER(A255)),B255="",NOT(ISNUMBER(D255)),D255&lt;=0,E255=""),"PRÜFEN","OK"))</x:f>
      </x:c>
    </x:row>
    <x:row r="256">
      <x:c r="A256" s="54"/>
      <x:c r="B256" s="44"/>
      <x:c r="C256" s="44"/>
      <x:c r="D256" s="50"/>
      <x:c r="E256" s="44"/>
      <x:c r="F256" s="29" t="str">
        <x:f>IF(COUNTA(A256:E256)=0,"",IF(OR(NOT(ISNUMBER(A256)),B256="",NOT(ISNUMBER(D256)),D256&lt;=0,E256=""),"PRÜFEN","OK"))</x:f>
      </x:c>
    </x:row>
    <x:row r="257">
      <x:c r="A257" s="54"/>
      <x:c r="B257" s="44"/>
      <x:c r="C257" s="44"/>
      <x:c r="D257" s="50"/>
      <x:c r="E257" s="44"/>
      <x:c r="F257" s="29" t="str">
        <x:f>IF(COUNTA(A257:E257)=0,"",IF(OR(NOT(ISNUMBER(A257)),B257="",NOT(ISNUMBER(D257)),D257&lt;=0,E257=""),"PRÜFEN","OK"))</x:f>
      </x:c>
    </x:row>
    <x:row r="258">
      <x:c r="A258" s="54"/>
      <x:c r="B258" s="44"/>
      <x:c r="C258" s="44"/>
      <x:c r="D258" s="50"/>
      <x:c r="E258" s="44"/>
      <x:c r="F258" s="29" t="str">
        <x:f>IF(COUNTA(A258:E258)=0,"",IF(OR(NOT(ISNUMBER(A258)),B258="",NOT(ISNUMBER(D258)),D258&lt;=0,E258=""),"PRÜFEN","OK"))</x:f>
      </x:c>
    </x:row>
    <x:row r="259">
      <x:c r="A259" s="54"/>
      <x:c r="B259" s="44"/>
      <x:c r="C259" s="44"/>
      <x:c r="D259" s="50"/>
      <x:c r="E259" s="44"/>
      <x:c r="F259" s="29" t="str">
        <x:f>IF(COUNTA(A259:E259)=0,"",IF(OR(NOT(ISNUMBER(A259)),B259="",NOT(ISNUMBER(D259)),D259&lt;=0,E259=""),"PRÜFEN","OK"))</x:f>
      </x:c>
    </x:row>
    <x:row r="260">
      <x:c r="A260" s="54"/>
      <x:c r="B260" s="44"/>
      <x:c r="C260" s="44"/>
      <x:c r="D260" s="50"/>
      <x:c r="E260" s="44"/>
      <x:c r="F260" s="29" t="str">
        <x:f>IF(COUNTA(A260:E260)=0,"",IF(OR(NOT(ISNUMBER(A260)),B260="",NOT(ISNUMBER(D260)),D260&lt;=0,E260=""),"PRÜFEN","OK"))</x:f>
      </x:c>
    </x:row>
    <x:row r="261">
      <x:c r="A261" s="54"/>
      <x:c r="B261" s="44"/>
      <x:c r="C261" s="44"/>
      <x:c r="D261" s="50"/>
      <x:c r="E261" s="44"/>
      <x:c r="F261" s="29" t="str">
        <x:f>IF(COUNTA(A261:E261)=0,"",IF(OR(NOT(ISNUMBER(A261)),B261="",NOT(ISNUMBER(D261)),D261&lt;=0,E261=""),"PRÜFEN","OK"))</x:f>
      </x:c>
    </x:row>
    <x:row r="262">
      <x:c r="A262" s="54"/>
      <x:c r="B262" s="44"/>
      <x:c r="C262" s="44"/>
      <x:c r="D262" s="50"/>
      <x:c r="E262" s="44"/>
      <x:c r="F262" s="29" t="str">
        <x:f>IF(COUNTA(A262:E262)=0,"",IF(OR(NOT(ISNUMBER(A262)),B262="",NOT(ISNUMBER(D262)),D262&lt;=0,E262=""),"PRÜFEN","OK"))</x:f>
      </x:c>
    </x:row>
    <x:row r="263">
      <x:c r="A263" s="54"/>
      <x:c r="B263" s="44"/>
      <x:c r="C263" s="44"/>
      <x:c r="D263" s="50"/>
      <x:c r="E263" s="44"/>
      <x:c r="F263" s="29" t="str">
        <x:f>IF(COUNTA(A263:E263)=0,"",IF(OR(NOT(ISNUMBER(A263)),B263="",NOT(ISNUMBER(D263)),D263&lt;=0,E263=""),"PRÜFEN","OK"))</x:f>
      </x:c>
    </x:row>
    <x:row r="264">
      <x:c r="A264" s="54"/>
      <x:c r="B264" s="44"/>
      <x:c r="C264" s="44"/>
      <x:c r="D264" s="50"/>
      <x:c r="E264" s="44"/>
      <x:c r="F264" s="29" t="str">
        <x:f>IF(COUNTA(A264:E264)=0,"",IF(OR(NOT(ISNUMBER(A264)),B264="",NOT(ISNUMBER(D264)),D264&lt;=0,E264=""),"PRÜFEN","OK"))</x:f>
      </x:c>
    </x:row>
    <x:row r="265">
      <x:c r="A265" s="54"/>
      <x:c r="B265" s="44"/>
      <x:c r="C265" s="44"/>
      <x:c r="D265" s="50"/>
      <x:c r="E265" s="44"/>
      <x:c r="F265" s="29" t="str">
        <x:f>IF(COUNTA(A265:E265)=0,"",IF(OR(NOT(ISNUMBER(A265)),B265="",NOT(ISNUMBER(D265)),D265&lt;=0,E265=""),"PRÜFEN","OK"))</x:f>
      </x:c>
    </x:row>
    <x:row r="266">
      <x:c r="A266" s="54"/>
      <x:c r="B266" s="44"/>
      <x:c r="C266" s="44"/>
      <x:c r="D266" s="50"/>
      <x:c r="E266" s="44"/>
      <x:c r="F266" s="29" t="str">
        <x:f>IF(COUNTA(A266:E266)=0,"",IF(OR(NOT(ISNUMBER(A266)),B266="",NOT(ISNUMBER(D266)),D266&lt;=0,E266=""),"PRÜFEN","OK"))</x:f>
      </x:c>
    </x:row>
    <x:row r="267">
      <x:c r="A267" s="54"/>
      <x:c r="B267" s="44"/>
      <x:c r="C267" s="44"/>
      <x:c r="D267" s="50"/>
      <x:c r="E267" s="44"/>
      <x:c r="F267" s="29" t="str">
        <x:f>IF(COUNTA(A267:E267)=0,"",IF(OR(NOT(ISNUMBER(A267)),B267="",NOT(ISNUMBER(D267)),D267&lt;=0,E267=""),"PRÜFEN","OK"))</x:f>
      </x:c>
    </x:row>
    <x:row r="268">
      <x:c r="A268" s="54"/>
      <x:c r="B268" s="44"/>
      <x:c r="C268" s="44"/>
      <x:c r="D268" s="50"/>
      <x:c r="E268" s="44"/>
      <x:c r="F268" s="29" t="str">
        <x:f>IF(COUNTA(A268:E268)=0,"",IF(OR(NOT(ISNUMBER(A268)),B268="",NOT(ISNUMBER(D268)),D268&lt;=0,E268=""),"PRÜFEN","OK"))</x:f>
      </x:c>
    </x:row>
    <x:row r="269">
      <x:c r="A269" s="54"/>
      <x:c r="B269" s="44"/>
      <x:c r="C269" s="44"/>
      <x:c r="D269" s="50"/>
      <x:c r="E269" s="44"/>
      <x:c r="F269" s="29" t="str">
        <x:f>IF(COUNTA(A269:E269)=0,"",IF(OR(NOT(ISNUMBER(A269)),B269="",NOT(ISNUMBER(D269)),D269&lt;=0,E269=""),"PRÜFEN","OK"))</x:f>
      </x:c>
    </x:row>
    <x:row r="270">
      <x:c r="A270" s="54"/>
      <x:c r="B270" s="44"/>
      <x:c r="C270" s="44"/>
      <x:c r="D270" s="50"/>
      <x:c r="E270" s="44"/>
      <x:c r="F270" s="29" t="str">
        <x:f>IF(COUNTA(A270:E270)=0,"",IF(OR(NOT(ISNUMBER(A270)),B270="",NOT(ISNUMBER(D270)),D270&lt;=0,E270=""),"PRÜFEN","OK"))</x:f>
      </x:c>
    </x:row>
    <x:row r="271">
      <x:c r="A271" s="54"/>
      <x:c r="B271" s="44"/>
      <x:c r="C271" s="44"/>
      <x:c r="D271" s="50"/>
      <x:c r="E271" s="44"/>
      <x:c r="F271" s="29" t="str">
        <x:f>IF(COUNTA(A271:E271)=0,"",IF(OR(NOT(ISNUMBER(A271)),B271="",NOT(ISNUMBER(D271)),D271&lt;=0,E271=""),"PRÜFEN","OK"))</x:f>
      </x:c>
    </x:row>
    <x:row r="272">
      <x:c r="A272" s="54"/>
      <x:c r="B272" s="44"/>
      <x:c r="C272" s="44"/>
      <x:c r="D272" s="50"/>
      <x:c r="E272" s="44"/>
      <x:c r="F272" s="29" t="str">
        <x:f>IF(COUNTA(A272:E272)=0,"",IF(OR(NOT(ISNUMBER(A272)),B272="",NOT(ISNUMBER(D272)),D272&lt;=0,E272=""),"PRÜFEN","OK"))</x:f>
      </x:c>
    </x:row>
    <x:row r="273">
      <x:c r="A273" s="54"/>
      <x:c r="B273" s="44"/>
      <x:c r="C273" s="44"/>
      <x:c r="D273" s="50"/>
      <x:c r="E273" s="44"/>
      <x:c r="F273" s="29" t="str">
        <x:f>IF(COUNTA(A273:E273)=0,"",IF(OR(NOT(ISNUMBER(A273)),B273="",NOT(ISNUMBER(D273)),D273&lt;=0,E273=""),"PRÜFEN","OK"))</x:f>
      </x:c>
    </x:row>
    <x:row r="274">
      <x:c r="A274" s="54"/>
      <x:c r="B274" s="44"/>
      <x:c r="C274" s="44"/>
      <x:c r="D274" s="50"/>
      <x:c r="E274" s="44"/>
      <x:c r="F274" s="29" t="str">
        <x:f>IF(COUNTA(A274:E274)=0,"",IF(OR(NOT(ISNUMBER(A274)),B274="",NOT(ISNUMBER(D274)),D274&lt;=0,E274=""),"PRÜFEN","OK"))</x:f>
      </x:c>
    </x:row>
    <x:row r="275">
      <x:c r="A275" s="54"/>
      <x:c r="B275" s="44"/>
      <x:c r="C275" s="44"/>
      <x:c r="D275" s="50"/>
      <x:c r="E275" s="44"/>
      <x:c r="F275" s="29" t="str">
        <x:f>IF(COUNTA(A275:E275)=0,"",IF(OR(NOT(ISNUMBER(A275)),B275="",NOT(ISNUMBER(D275)),D275&lt;=0,E275=""),"PRÜFEN","OK"))</x:f>
      </x:c>
    </x:row>
    <x:row r="276">
      <x:c r="A276" s="54"/>
      <x:c r="B276" s="44"/>
      <x:c r="C276" s="44"/>
      <x:c r="D276" s="50"/>
      <x:c r="E276" s="44"/>
      <x:c r="F276" s="29" t="str">
        <x:f>IF(COUNTA(A276:E276)=0,"",IF(OR(NOT(ISNUMBER(A276)),B276="",NOT(ISNUMBER(D276)),D276&lt;=0,E276=""),"PRÜFEN","OK"))</x:f>
      </x:c>
    </x:row>
    <x:row r="277">
      <x:c r="A277" s="54"/>
      <x:c r="B277" s="44"/>
      <x:c r="C277" s="44"/>
      <x:c r="D277" s="50"/>
      <x:c r="E277" s="44"/>
      <x:c r="F277" s="29" t="str">
        <x:f>IF(COUNTA(A277:E277)=0,"",IF(OR(NOT(ISNUMBER(A277)),B277="",NOT(ISNUMBER(D277)),D277&lt;=0,E277=""),"PRÜFEN","OK"))</x:f>
      </x:c>
    </x:row>
    <x:row r="278">
      <x:c r="A278" s="54"/>
      <x:c r="B278" s="44"/>
      <x:c r="C278" s="44"/>
      <x:c r="D278" s="50"/>
      <x:c r="E278" s="44"/>
      <x:c r="F278" s="29" t="str">
        <x:f>IF(COUNTA(A278:E278)=0,"",IF(OR(NOT(ISNUMBER(A278)),B278="",NOT(ISNUMBER(D278)),D278&lt;=0,E278=""),"PRÜFEN","OK"))</x:f>
      </x:c>
    </x:row>
    <x:row r="279">
      <x:c r="A279" s="54"/>
      <x:c r="B279" s="44"/>
      <x:c r="C279" s="44"/>
      <x:c r="D279" s="50"/>
      <x:c r="E279" s="44"/>
      <x:c r="F279" s="29" t="str">
        <x:f>IF(COUNTA(A279:E279)=0,"",IF(OR(NOT(ISNUMBER(A279)),B279="",NOT(ISNUMBER(D279)),D279&lt;=0,E279=""),"PRÜFEN","OK"))</x:f>
      </x:c>
    </x:row>
    <x:row r="280">
      <x:c r="A280" s="54"/>
      <x:c r="B280" s="44"/>
      <x:c r="C280" s="44"/>
      <x:c r="D280" s="50"/>
      <x:c r="E280" s="44"/>
      <x:c r="F280" s="29" t="str">
        <x:f>IF(COUNTA(A280:E280)=0,"",IF(OR(NOT(ISNUMBER(A280)),B280="",NOT(ISNUMBER(D280)),D280&lt;=0,E280=""),"PRÜFEN","OK"))</x:f>
      </x:c>
    </x:row>
    <x:row r="281">
      <x:c r="A281" s="54"/>
      <x:c r="B281" s="44"/>
      <x:c r="C281" s="44"/>
      <x:c r="D281" s="50"/>
      <x:c r="E281" s="44"/>
      <x:c r="F281" s="29" t="str">
        <x:f>IF(COUNTA(A281:E281)=0,"",IF(OR(NOT(ISNUMBER(A281)),B281="",NOT(ISNUMBER(D281)),D281&lt;=0,E281=""),"PRÜFEN","OK"))</x:f>
      </x:c>
    </x:row>
    <x:row r="282">
      <x:c r="A282" s="54"/>
      <x:c r="B282" s="44"/>
      <x:c r="C282" s="44"/>
      <x:c r="D282" s="50"/>
      <x:c r="E282" s="44"/>
      <x:c r="F282" s="29" t="str">
        <x:f>IF(COUNTA(A282:E282)=0,"",IF(OR(NOT(ISNUMBER(A282)),B282="",NOT(ISNUMBER(D282)),D282&lt;=0,E282=""),"PRÜFEN","OK"))</x:f>
      </x:c>
    </x:row>
    <x:row r="283">
      <x:c r="A283" s="54"/>
      <x:c r="B283" s="44"/>
      <x:c r="C283" s="44"/>
      <x:c r="D283" s="50"/>
      <x:c r="E283" s="44"/>
      <x:c r="F283" s="29" t="str">
        <x:f>IF(COUNTA(A283:E283)=0,"",IF(OR(NOT(ISNUMBER(A283)),B283="",NOT(ISNUMBER(D283)),D283&lt;=0,E283=""),"PRÜFEN","OK"))</x:f>
      </x:c>
    </x:row>
    <x:row r="284">
      <x:c r="A284" s="54"/>
      <x:c r="B284" s="44"/>
      <x:c r="C284" s="44"/>
      <x:c r="D284" s="50"/>
      <x:c r="E284" s="44"/>
      <x:c r="F284" s="29" t="str">
        <x:f>IF(COUNTA(A284:E284)=0,"",IF(OR(NOT(ISNUMBER(A284)),B284="",NOT(ISNUMBER(D284)),D284&lt;=0,E284=""),"PRÜFEN","OK"))</x:f>
      </x:c>
    </x:row>
    <x:row r="285">
      <x:c r="A285" s="54"/>
      <x:c r="B285" s="44"/>
      <x:c r="C285" s="44"/>
      <x:c r="D285" s="50"/>
      <x:c r="E285" s="44"/>
      <x:c r="F285" s="29" t="str">
        <x:f>IF(COUNTA(A285:E285)=0,"",IF(OR(NOT(ISNUMBER(A285)),B285="",NOT(ISNUMBER(D285)),D285&lt;=0,E285=""),"PRÜFEN","OK"))</x:f>
      </x:c>
    </x:row>
    <x:row r="286">
      <x:c r="A286" s="54"/>
      <x:c r="B286" s="44"/>
      <x:c r="C286" s="44"/>
      <x:c r="D286" s="50"/>
      <x:c r="E286" s="44"/>
      <x:c r="F286" s="29" t="str">
        <x:f>IF(COUNTA(A286:E286)=0,"",IF(OR(NOT(ISNUMBER(A286)),B286="",NOT(ISNUMBER(D286)),D286&lt;=0,E286=""),"PRÜFEN","OK"))</x:f>
      </x:c>
    </x:row>
    <x:row r="287">
      <x:c r="A287" s="54"/>
      <x:c r="B287" s="44"/>
      <x:c r="C287" s="44"/>
      <x:c r="D287" s="50"/>
      <x:c r="E287" s="44"/>
      <x:c r="F287" s="29" t="str">
        <x:f>IF(COUNTA(A287:E287)=0,"",IF(OR(NOT(ISNUMBER(A287)),B287="",NOT(ISNUMBER(D287)),D287&lt;=0,E287=""),"PRÜFEN","OK"))</x:f>
      </x:c>
    </x:row>
    <x:row r="288">
      <x:c r="A288" s="54"/>
      <x:c r="B288" s="44"/>
      <x:c r="C288" s="44"/>
      <x:c r="D288" s="50"/>
      <x:c r="E288" s="44"/>
      <x:c r="F288" s="29" t="str">
        <x:f>IF(COUNTA(A288:E288)=0,"",IF(OR(NOT(ISNUMBER(A288)),B288="",NOT(ISNUMBER(D288)),D288&lt;=0,E288=""),"PRÜFEN","OK"))</x:f>
      </x:c>
    </x:row>
    <x:row r="289">
      <x:c r="A289" s="54"/>
      <x:c r="B289" s="44"/>
      <x:c r="C289" s="44"/>
      <x:c r="D289" s="50"/>
      <x:c r="E289" s="44"/>
      <x:c r="F289" s="29" t="str">
        <x:f>IF(COUNTA(A289:E289)=0,"",IF(OR(NOT(ISNUMBER(A289)),B289="",NOT(ISNUMBER(D289)),D289&lt;=0,E289=""),"PRÜFEN","OK"))</x:f>
      </x:c>
    </x:row>
    <x:row r="290">
      <x:c r="A290" s="54"/>
      <x:c r="B290" s="44"/>
      <x:c r="C290" s="44"/>
      <x:c r="D290" s="50"/>
      <x:c r="E290" s="44"/>
      <x:c r="F290" s="29" t="str">
        <x:f>IF(COUNTA(A290:E290)=0,"",IF(OR(NOT(ISNUMBER(A290)),B290="",NOT(ISNUMBER(D290)),D290&lt;=0,E290=""),"PRÜFEN","OK"))</x:f>
      </x:c>
    </x:row>
    <x:row r="291">
      <x:c r="A291" s="54"/>
      <x:c r="B291" s="44"/>
      <x:c r="C291" s="44"/>
      <x:c r="D291" s="50"/>
      <x:c r="E291" s="44"/>
      <x:c r="F291" s="29" t="str">
        <x:f>IF(COUNTA(A291:E291)=0,"",IF(OR(NOT(ISNUMBER(A291)),B291="",NOT(ISNUMBER(D291)),D291&lt;=0,E291=""),"PRÜFEN","OK"))</x:f>
      </x:c>
    </x:row>
    <x:row r="292">
      <x:c r="A292" s="54"/>
      <x:c r="B292" s="44"/>
      <x:c r="C292" s="44"/>
      <x:c r="D292" s="50"/>
      <x:c r="E292" s="44"/>
      <x:c r="F292" s="29" t="str">
        <x:f>IF(COUNTA(A292:E292)=0,"",IF(OR(NOT(ISNUMBER(A292)),B292="",NOT(ISNUMBER(D292)),D292&lt;=0,E292=""),"PRÜFEN","OK"))</x:f>
      </x:c>
    </x:row>
    <x:row r="293">
      <x:c r="A293" s="54"/>
      <x:c r="B293" s="44"/>
      <x:c r="C293" s="44"/>
      <x:c r="D293" s="50"/>
      <x:c r="E293" s="44"/>
      <x:c r="F293" s="29" t="str">
        <x:f>IF(COUNTA(A293:E293)=0,"",IF(OR(NOT(ISNUMBER(A293)),B293="",NOT(ISNUMBER(D293)),D293&lt;=0,E293=""),"PRÜFEN","OK"))</x:f>
      </x:c>
    </x:row>
    <x:row r="294">
      <x:c r="A294" s="54"/>
      <x:c r="B294" s="44"/>
      <x:c r="C294" s="44"/>
      <x:c r="D294" s="50"/>
      <x:c r="E294" s="44"/>
      <x:c r="F294" s="29" t="str">
        <x:f>IF(COUNTA(A294:E294)=0,"",IF(OR(NOT(ISNUMBER(A294)),B294="",NOT(ISNUMBER(D294)),D294&lt;=0,E294=""),"PRÜFEN","OK"))</x:f>
      </x:c>
    </x:row>
    <x:row r="295">
      <x:c r="A295" s="54"/>
      <x:c r="B295" s="44"/>
      <x:c r="C295" s="44"/>
      <x:c r="D295" s="50"/>
      <x:c r="E295" s="44"/>
      <x:c r="F295" s="29" t="str">
        <x:f>IF(COUNTA(A295:E295)=0,"",IF(OR(NOT(ISNUMBER(A295)),B295="",NOT(ISNUMBER(D295)),D295&lt;=0,E295=""),"PRÜFEN","OK"))</x:f>
      </x:c>
    </x:row>
    <x:row r="296">
      <x:c r="A296" s="54"/>
      <x:c r="B296" s="44"/>
      <x:c r="C296" s="44"/>
      <x:c r="D296" s="50"/>
      <x:c r="E296" s="44"/>
      <x:c r="F296" s="29" t="str">
        <x:f>IF(COUNTA(A296:E296)=0,"",IF(OR(NOT(ISNUMBER(A296)),B296="",NOT(ISNUMBER(D296)),D296&lt;=0,E296=""),"PRÜFEN","OK"))</x:f>
      </x:c>
    </x:row>
    <x:row r="297">
      <x:c r="A297" s="54"/>
      <x:c r="B297" s="44"/>
      <x:c r="C297" s="44"/>
      <x:c r="D297" s="50"/>
      <x:c r="E297" s="44"/>
      <x:c r="F297" s="29" t="str">
        <x:f>IF(COUNTA(A297:E297)=0,"",IF(OR(NOT(ISNUMBER(A297)),B297="",NOT(ISNUMBER(D297)),D297&lt;=0,E297=""),"PRÜFEN","OK"))</x:f>
      </x:c>
    </x:row>
    <x:row r="298">
      <x:c r="A298" s="54"/>
      <x:c r="B298" s="44"/>
      <x:c r="C298" s="44"/>
      <x:c r="D298" s="50"/>
      <x:c r="E298" s="44"/>
      <x:c r="F298" s="29" t="str">
        <x:f>IF(COUNTA(A298:E298)=0,"",IF(OR(NOT(ISNUMBER(A298)),B298="",NOT(ISNUMBER(D298)),D298&lt;=0,E298=""),"PRÜFEN","OK"))</x:f>
      </x:c>
    </x:row>
    <x:row r="299">
      <x:c r="A299" s="54"/>
      <x:c r="B299" s="44"/>
      <x:c r="C299" s="44"/>
      <x:c r="D299" s="50"/>
      <x:c r="E299" s="44"/>
      <x:c r="F299" s="29" t="str">
        <x:f>IF(COUNTA(A299:E299)=0,"",IF(OR(NOT(ISNUMBER(A299)),B299="",NOT(ISNUMBER(D299)),D299&lt;=0,E299=""),"PRÜFEN","OK"))</x:f>
      </x:c>
    </x:row>
    <x:row r="300">
      <x:c r="A300" s="54"/>
      <x:c r="B300" s="44"/>
      <x:c r="C300" s="44"/>
      <x:c r="D300" s="50"/>
      <x:c r="E300" s="44"/>
      <x:c r="F300" s="29" t="str">
        <x:f>IF(COUNTA(A300:E300)=0,"",IF(OR(NOT(ISNUMBER(A300)),B300="",NOT(ISNUMBER(D300)),D300&lt;=0,E300=""),"PRÜFEN","OK"))</x:f>
      </x:c>
    </x:row>
    <x:row r="301">
      <x:c r="A301" s="54"/>
      <x:c r="B301" s="44"/>
      <x:c r="C301" s="44"/>
      <x:c r="D301" s="50"/>
      <x:c r="E301" s="44"/>
      <x:c r="F301" s="29" t="str">
        <x:f>IF(COUNTA(A301:E301)=0,"",IF(OR(NOT(ISNUMBER(A301)),B301="",NOT(ISNUMBER(D301)),D301&lt;=0,E301=""),"PRÜFEN","OK"))</x:f>
      </x:c>
    </x:row>
    <x:row r="302">
      <x:c r="A302" s="54"/>
      <x:c r="B302" s="44"/>
      <x:c r="C302" s="44"/>
      <x:c r="D302" s="50"/>
      <x:c r="E302" s="44"/>
      <x:c r="F302" s="29" t="str">
        <x:f>IF(COUNTA(A302:E302)=0,"",IF(OR(NOT(ISNUMBER(A302)),B302="",NOT(ISNUMBER(D302)),D302&lt;=0,E302=""),"PRÜFEN","OK"))</x:f>
      </x:c>
    </x:row>
    <x:row r="303">
      <x:c r="A303" s="54"/>
      <x:c r="B303" s="44"/>
      <x:c r="C303" s="44"/>
      <x:c r="D303" s="50"/>
      <x:c r="E303" s="44"/>
      <x:c r="F303" s="29" t="str">
        <x:f>IF(COUNTA(A303:E303)=0,"",IF(OR(NOT(ISNUMBER(A303)),B303="",NOT(ISNUMBER(D303)),D303&lt;=0,E303=""),"PRÜFEN","OK"))</x:f>
      </x:c>
    </x:row>
    <x:row r="304">
      <x:c r="A304" s="54"/>
      <x:c r="B304" s="44"/>
      <x:c r="C304" s="44"/>
      <x:c r="D304" s="50"/>
      <x:c r="E304" s="44"/>
      <x:c r="F304" s="29" t="str">
        <x:f>IF(COUNTA(A304:E304)=0,"",IF(OR(NOT(ISNUMBER(A304)),B304="",NOT(ISNUMBER(D304)),D304&lt;=0,E304=""),"PRÜFEN","OK"))</x:f>
      </x:c>
    </x:row>
    <x:row r="305">
      <x:c r="A305" s="54"/>
      <x:c r="B305" s="44"/>
      <x:c r="C305" s="44"/>
      <x:c r="D305" s="50"/>
      <x:c r="E305" s="44"/>
      <x:c r="F305" s="29" t="str">
        <x:f>IF(COUNTA(A305:E305)=0,"",IF(OR(NOT(ISNUMBER(A305)),B305="",NOT(ISNUMBER(D305)),D305&lt;=0,E305=""),"PRÜFEN","OK"))</x:f>
      </x:c>
    </x:row>
    <x:row r="306">
      <x:c r="A306" s="54"/>
      <x:c r="B306" s="44"/>
      <x:c r="C306" s="44"/>
      <x:c r="D306" s="50"/>
      <x:c r="E306" s="44"/>
      <x:c r="F306" s="29" t="str">
        <x:f>IF(COUNTA(A306:E306)=0,"",IF(OR(NOT(ISNUMBER(A306)),B306="",NOT(ISNUMBER(D306)),D306&lt;=0,E306=""),"PRÜFEN","OK"))</x:f>
      </x:c>
    </x:row>
    <x:row r="307">
      <x:c r="A307" s="54"/>
      <x:c r="B307" s="44"/>
      <x:c r="C307" s="44"/>
      <x:c r="D307" s="50"/>
      <x:c r="E307" s="44"/>
      <x:c r="F307" s="29" t="str">
        <x:f>IF(COUNTA(A307:E307)=0,"",IF(OR(NOT(ISNUMBER(A307)),B307="",NOT(ISNUMBER(D307)),D307&lt;=0,E307=""),"PRÜFEN","OK"))</x:f>
      </x:c>
    </x:row>
    <x:row r="308">
      <x:c r="A308" s="54"/>
      <x:c r="B308" s="44"/>
      <x:c r="C308" s="44"/>
      <x:c r="D308" s="50"/>
      <x:c r="E308" s="44"/>
      <x:c r="F308" s="29" t="str">
        <x:f>IF(COUNTA(A308:E308)=0,"",IF(OR(NOT(ISNUMBER(A308)),B308="",NOT(ISNUMBER(D308)),D308&lt;=0,E308=""),"PRÜFEN","OK"))</x:f>
      </x:c>
    </x:row>
  </x:sheetData>
  <x:mergeCells>
    <x:mergeCell ref="A1:F2"/>
    <x:mergeCell ref="A3:F3"/>
    <x:mergeCell ref="A5:F5"/>
  </x:mergeCells>
  <x:conditionalFormatting sqref="F9:F308">
    <x:cfRule type="expression" dxfId="5" priority="1">
      <x:formula>F9="PRÜFEN"</x:formula>
    </x:cfRule>
  </x:conditionalFormatting>
  <x:dataValidations count="2">
    <x:dataValidation type="list" sqref="B9:B308">
      <x:formula1>"Lebensmittel,Hygiene &amp; Haushalt,Gesundheit &amp; Medikamente,Mobilität,Kinder &amp; Familie,Haustiere,Kleidung,Kommunikation variabel,Schule &amp; Bildung,Alltag &amp; Haushalt,Freizeit,Unterwegs,Unvorhergesehenes,Sonstiges"</x:formula1>
    </x:dataValidation>
    <x:dataValidation type="list" sqref="E9:E308">
      <x:formula1>"Gebucht,Geplant,Entfällt"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22" hidden="0" customWidth="1"/>
    <x:col min="3" max="3" width="39" hidden="0" customWidth="1"/>
    <x:col min="4" max="4" width="19" hidden="0" customWidth="1"/>
    <x:col min="5" max="5" width="18" hidden="0" customWidth="1"/>
    <x:col min="6" max="6" width="19" hidden="0" customWidth="1"/>
    <x:col min="7" max="7" width="18" hidden="0" customWidth="1"/>
    <x:col min="8" max="8" width="17" hidden="0" customWidth="1"/>
    <x:col min="9" max="9" width="20" hidden="0" customWidth="1"/>
    <x:col min="10" max="10" width="17" hidden="0" customWidth="1"/>
    <x:col min="11" max="11" width="36" hidden="0" customWidth="1"/>
  </x:cols>
  <x:sheetData>
    <x:row r="1" ht="27" customHeight="1">
      <x:c r="A1" s="4" t="str">
        <x:v>NURGELD.DE  /  SONDERPOSTEN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8" customHeight="1">
      <x:c r="A3" s="10" t="str">
        <x:v>EINMALIGES &amp; RÜCKSTÄNDE  ·  120 Posten  ·  Erwartete Einnahmen besonders vorsichtig ansetzen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</x:row>
    <x:row r="4" ht="21" customHeight="1"/>
    <x:row r="5" ht="38" customHeight="1">
      <x:c r="A5" s="37" t="str">
        <x:v>Erfasse Rechnungen, Rückstände und Sonderzahlungen nur, wenn sie NICHT bereits als Fixposten oder variable Buchung existieren. Ungewisse Einnahmen zählen nicht als verfügbar.</x:v>
      </x:c>
      <x:c r="B5" s="37"/>
      <x:c r="C5" s="37"/>
      <x:c r="D5" s="37"/>
      <x:c r="E5" s="37"/>
      <x:c r="F5" s="37"/>
      <x:c r="G5" s="37"/>
      <x:c r="H5" s="37"/>
      <x:c r="I5" s="37"/>
      <x:c r="J5" s="37"/>
      <x:c r="K5" s="37"/>
    </x:row>
    <x:row r="6" ht="21" customHeight="1"/>
    <x:row r="7" ht="21" customHeight="1"/>
    <x:row r="8" ht="33" customHeight="1">
      <x:c r="A8" s="60" t="str">
        <x:v>Typ</x:v>
      </x:c>
      <x:c r="B8" s="60" t="str">
        <x:v>Bereich</x:v>
      </x:c>
      <x:c r="C8" s="60" t="str">
        <x:v>Forderung / Sonderzahlung</x:v>
      </x:c>
      <x:c r="D8" s="60" t="str">
        <x:v>Fälligkeit</x:v>
      </x:c>
      <x:c r="E8" s="60" t="str">
        <x:v>Betrag (€)</x:v>
      </x:c>
      <x:c r="F8" s="60" t="str">
        <x:v>Einnahme sicher?</x:v>
      </x:c>
      <x:c r="G8" s="60" t="str">
        <x:v>Status</x:v>
      </x:c>
      <x:c r="H8" s="60" t="str">
        <x:v>Priorität (selbst)</x:v>
      </x:c>
      <x:c r="I8" s="60" t="str">
        <x:v>Cash-Beitrag (€)</x:v>
      </x:c>
      <x:c r="J8" s="60" t="str">
        <x:v>Datencheck</x:v>
      </x:c>
      <x:c r="K8" s="60" t="str">
        <x:v>Notiz / nächster Schritt</x:v>
      </x:c>
    </x:row>
    <x:row r="9" ht="21" customHeight="1">
      <x:c r="A9" s="44"/>
      <x:c r="B9" s="44"/>
      <x:c r="C9" s="44"/>
      <x:c r="D9" s="54"/>
      <x:c r="E9" s="50"/>
      <x:c r="F9" s="44"/>
      <x:c r="G9" s="44"/>
      <x:c r="H9" s="44"/>
      <x:c r="I9" s="64" t="n">
        <x:f>IF(OR(C9="",NOT(ISNUMBER(D9)),D9&lt;STEUERUNG!$B$7,D9&gt;EOMONTH(STEUERUNG!$B$7,0),G9="Entfällt",NOT(ISNUMBER(E9))),0,IF(A9="Einnahme",IF(OR(F9="Sicher",G9="Erledigt"),E9,0),IF(A9="Ausgabe",-E9,0)))</x:f>
        <x:v>0</x:v>
      </x:c>
      <x:c r="J9" s="74" t="str">
        <x:f>IF(COUNTA(A9:H9)=0,"",IF(OR(A9="",C9="",NOT(ISNUMBER(D9)),NOT(ISNUMBER(E9)),E9&lt;=0,G9="",AND(A9="Einnahme",F9="")),"PRÜFEN","OK"))</x:f>
      </x:c>
      <x:c r="K9" s="44"/>
    </x:row>
    <x:row r="10" ht="21" customHeight="1">
      <x:c r="A10" s="44"/>
      <x:c r="B10" s="44"/>
      <x:c r="C10" s="44"/>
      <x:c r="D10" s="54"/>
      <x:c r="E10" s="50"/>
      <x:c r="F10" s="44"/>
      <x:c r="G10" s="44"/>
      <x:c r="H10" s="44"/>
      <x:c r="I10" s="64" t="n">
        <x:f>IF(OR(C10="",NOT(ISNUMBER(D10)),D10&lt;STEUERUNG!$B$7,D10&gt;EOMONTH(STEUERUNG!$B$7,0),G10="Entfällt",NOT(ISNUMBER(E10))),0,IF(A10="Einnahme",IF(OR(F10="Sicher",G10="Erledigt"),E10,0),IF(A10="Ausgabe",-E10,0)))</x:f>
        <x:v>0</x:v>
      </x:c>
      <x:c r="J10" s="74" t="str">
        <x:f>IF(COUNTA(A10:H10)=0,"",IF(OR(A10="",C10="",NOT(ISNUMBER(D10)),NOT(ISNUMBER(E10)),E10&lt;=0,G10="",AND(A10="Einnahme",F10="")),"PRÜFEN","OK"))</x:f>
      </x:c>
      <x:c r="K10" s="44"/>
    </x:row>
    <x:row r="11" ht="21" customHeight="1">
      <x:c r="A11" s="44"/>
      <x:c r="B11" s="44"/>
      <x:c r="C11" s="44"/>
      <x:c r="D11" s="54"/>
      <x:c r="E11" s="50"/>
      <x:c r="F11" s="44"/>
      <x:c r="G11" s="44"/>
      <x:c r="H11" s="44"/>
      <x:c r="I11" s="64" t="n">
        <x:f>IF(OR(C11="",NOT(ISNUMBER(D11)),D11&lt;STEUERUNG!$B$7,D11&gt;EOMONTH(STEUERUNG!$B$7,0),G11="Entfällt",NOT(ISNUMBER(E11))),0,IF(A11="Einnahme",IF(OR(F11="Sicher",G11="Erledigt"),E11,0),IF(A11="Ausgabe",-E11,0)))</x:f>
        <x:v>0</x:v>
      </x:c>
      <x:c r="J11" s="74" t="str">
        <x:f>IF(COUNTA(A11:H11)=0,"",IF(OR(A11="",C11="",NOT(ISNUMBER(D11)),NOT(ISNUMBER(E11)),E11&lt;=0,G11="",AND(A11="Einnahme",F11="")),"PRÜFEN","OK"))</x:f>
      </x:c>
      <x:c r="K11" s="44"/>
    </x:row>
    <x:row r="12" ht="21" customHeight="1">
      <x:c r="A12" s="44"/>
      <x:c r="B12" s="44"/>
      <x:c r="C12" s="44"/>
      <x:c r="D12" s="54"/>
      <x:c r="E12" s="50"/>
      <x:c r="F12" s="44"/>
      <x:c r="G12" s="44"/>
      <x:c r="H12" s="44"/>
      <x:c r="I12" s="64" t="n">
        <x:f>IF(OR(C12="",NOT(ISNUMBER(D12)),D12&lt;STEUERUNG!$B$7,D12&gt;EOMONTH(STEUERUNG!$B$7,0),G12="Entfällt",NOT(ISNUMBER(E12))),0,IF(A12="Einnahme",IF(OR(F12="Sicher",G12="Erledigt"),E12,0),IF(A12="Ausgabe",-E12,0)))</x:f>
        <x:v>0</x:v>
      </x:c>
      <x:c r="J12" s="74" t="str">
        <x:f>IF(COUNTA(A12:H12)=0,"",IF(OR(A12="",C12="",NOT(ISNUMBER(D12)),NOT(ISNUMBER(E12)),E12&lt;=0,G12="",AND(A12="Einnahme",F12="")),"PRÜFEN","OK"))</x:f>
      </x:c>
      <x:c r="K12" s="44"/>
    </x:row>
    <x:row r="13" ht="21" customHeight="1">
      <x:c r="A13" s="44"/>
      <x:c r="B13" s="44"/>
      <x:c r="C13" s="44"/>
      <x:c r="D13" s="54"/>
      <x:c r="E13" s="50"/>
      <x:c r="F13" s="44"/>
      <x:c r="G13" s="44"/>
      <x:c r="H13" s="44"/>
      <x:c r="I13" s="64" t="n">
        <x:f>IF(OR(C13="",NOT(ISNUMBER(D13)),D13&lt;STEUERUNG!$B$7,D13&gt;EOMONTH(STEUERUNG!$B$7,0),G13="Entfällt",NOT(ISNUMBER(E13))),0,IF(A13="Einnahme",IF(OR(F13="Sicher",G13="Erledigt"),E13,0),IF(A13="Ausgabe",-E13,0)))</x:f>
        <x:v>0</x:v>
      </x:c>
      <x:c r="J13" s="74" t="str">
        <x:f>IF(COUNTA(A13:H13)=0,"",IF(OR(A13="",C13="",NOT(ISNUMBER(D13)),NOT(ISNUMBER(E13)),E13&lt;=0,G13="",AND(A13="Einnahme",F13="")),"PRÜFEN","OK"))</x:f>
      </x:c>
      <x:c r="K13" s="44"/>
    </x:row>
    <x:row r="14" ht="21" customHeight="1">
      <x:c r="A14" s="44"/>
      <x:c r="B14" s="44"/>
      <x:c r="C14" s="44"/>
      <x:c r="D14" s="54"/>
      <x:c r="E14" s="50"/>
      <x:c r="F14" s="44"/>
      <x:c r="G14" s="44"/>
      <x:c r="H14" s="44"/>
      <x:c r="I14" s="64" t="n">
        <x:f>IF(OR(C14="",NOT(ISNUMBER(D14)),D14&lt;STEUERUNG!$B$7,D14&gt;EOMONTH(STEUERUNG!$B$7,0),G14="Entfällt",NOT(ISNUMBER(E14))),0,IF(A14="Einnahme",IF(OR(F14="Sicher",G14="Erledigt"),E14,0),IF(A14="Ausgabe",-E14,0)))</x:f>
        <x:v>0</x:v>
      </x:c>
      <x:c r="J14" s="74" t="str">
        <x:f>IF(COUNTA(A14:H14)=0,"",IF(OR(A14="",C14="",NOT(ISNUMBER(D14)),NOT(ISNUMBER(E14)),E14&lt;=0,G14="",AND(A14="Einnahme",F14="")),"PRÜFEN","OK"))</x:f>
      </x:c>
      <x:c r="K14" s="44"/>
    </x:row>
    <x:row r="15" ht="21" customHeight="1">
      <x:c r="A15" s="44"/>
      <x:c r="B15" s="44"/>
      <x:c r="C15" s="44"/>
      <x:c r="D15" s="54"/>
      <x:c r="E15" s="50"/>
      <x:c r="F15" s="44"/>
      <x:c r="G15" s="44"/>
      <x:c r="H15" s="44"/>
      <x:c r="I15" s="64" t="n">
        <x:f>IF(OR(C15="",NOT(ISNUMBER(D15)),D15&lt;STEUERUNG!$B$7,D15&gt;EOMONTH(STEUERUNG!$B$7,0),G15="Entfällt",NOT(ISNUMBER(E15))),0,IF(A15="Einnahme",IF(OR(F15="Sicher",G15="Erledigt"),E15,0),IF(A15="Ausgabe",-E15,0)))</x:f>
        <x:v>0</x:v>
      </x:c>
      <x:c r="J15" s="74" t="str">
        <x:f>IF(COUNTA(A15:H15)=0,"",IF(OR(A15="",C15="",NOT(ISNUMBER(D15)),NOT(ISNUMBER(E15)),E15&lt;=0,G15="",AND(A15="Einnahme",F15="")),"PRÜFEN","OK"))</x:f>
      </x:c>
      <x:c r="K15" s="44"/>
    </x:row>
    <x:row r="16" ht="21" customHeight="1">
      <x:c r="A16" s="44"/>
      <x:c r="B16" s="44"/>
      <x:c r="C16" s="44"/>
      <x:c r="D16" s="54"/>
      <x:c r="E16" s="50"/>
      <x:c r="F16" s="44"/>
      <x:c r="G16" s="44"/>
      <x:c r="H16" s="44"/>
      <x:c r="I16" s="64" t="n">
        <x:f>IF(OR(C16="",NOT(ISNUMBER(D16)),D16&lt;STEUERUNG!$B$7,D16&gt;EOMONTH(STEUERUNG!$B$7,0),G16="Entfällt",NOT(ISNUMBER(E16))),0,IF(A16="Einnahme",IF(OR(F16="Sicher",G16="Erledigt"),E16,0),IF(A16="Ausgabe",-E16,0)))</x:f>
        <x:v>0</x:v>
      </x:c>
      <x:c r="J16" s="74" t="str">
        <x:f>IF(COUNTA(A16:H16)=0,"",IF(OR(A16="",C16="",NOT(ISNUMBER(D16)),NOT(ISNUMBER(E16)),E16&lt;=0,G16="",AND(A16="Einnahme",F16="")),"PRÜFEN","OK"))</x:f>
      </x:c>
      <x:c r="K16" s="44"/>
    </x:row>
    <x:row r="17" ht="21" customHeight="1">
      <x:c r="A17" s="44"/>
      <x:c r="B17" s="44"/>
      <x:c r="C17" s="44"/>
      <x:c r="D17" s="54"/>
      <x:c r="E17" s="50"/>
      <x:c r="F17" s="44"/>
      <x:c r="G17" s="44"/>
      <x:c r="H17" s="44"/>
      <x:c r="I17" s="64" t="n">
        <x:f>IF(OR(C17="",NOT(ISNUMBER(D17)),D17&lt;STEUERUNG!$B$7,D17&gt;EOMONTH(STEUERUNG!$B$7,0),G17="Entfällt",NOT(ISNUMBER(E17))),0,IF(A17="Einnahme",IF(OR(F17="Sicher",G17="Erledigt"),E17,0),IF(A17="Ausgabe",-E17,0)))</x:f>
        <x:v>0</x:v>
      </x:c>
      <x:c r="J17" s="74" t="str">
        <x:f>IF(COUNTA(A17:H17)=0,"",IF(OR(A17="",C17="",NOT(ISNUMBER(D17)),NOT(ISNUMBER(E17)),E17&lt;=0,G17="",AND(A17="Einnahme",F17="")),"PRÜFEN","OK"))</x:f>
      </x:c>
      <x:c r="K17" s="44"/>
    </x:row>
    <x:row r="18" ht="21" customHeight="1">
      <x:c r="A18" s="44"/>
      <x:c r="B18" s="44"/>
      <x:c r="C18" s="44"/>
      <x:c r="D18" s="54"/>
      <x:c r="E18" s="50"/>
      <x:c r="F18" s="44"/>
      <x:c r="G18" s="44"/>
      <x:c r="H18" s="44"/>
      <x:c r="I18" s="64" t="n">
        <x:f>IF(OR(C18="",NOT(ISNUMBER(D18)),D18&lt;STEUERUNG!$B$7,D18&gt;EOMONTH(STEUERUNG!$B$7,0),G18="Entfällt",NOT(ISNUMBER(E18))),0,IF(A18="Einnahme",IF(OR(F18="Sicher",G18="Erledigt"),E18,0),IF(A18="Ausgabe",-E18,0)))</x:f>
        <x:v>0</x:v>
      </x:c>
      <x:c r="J18" s="74" t="str">
        <x:f>IF(COUNTA(A18:H18)=0,"",IF(OR(A18="",C18="",NOT(ISNUMBER(D18)),NOT(ISNUMBER(E18)),E18&lt;=0,G18="",AND(A18="Einnahme",F18="")),"PRÜFEN","OK"))</x:f>
      </x:c>
      <x:c r="K18" s="44"/>
    </x:row>
    <x:row r="19" ht="21" customHeight="1">
      <x:c r="A19" s="44"/>
      <x:c r="B19" s="44"/>
      <x:c r="C19" s="44"/>
      <x:c r="D19" s="54"/>
      <x:c r="E19" s="50"/>
      <x:c r="F19" s="44"/>
      <x:c r="G19" s="44"/>
      <x:c r="H19" s="44"/>
      <x:c r="I19" s="64" t="n">
        <x:f>IF(OR(C19="",NOT(ISNUMBER(D19)),D19&lt;STEUERUNG!$B$7,D19&gt;EOMONTH(STEUERUNG!$B$7,0),G19="Entfällt",NOT(ISNUMBER(E19))),0,IF(A19="Einnahme",IF(OR(F19="Sicher",G19="Erledigt"),E19,0),IF(A19="Ausgabe",-E19,0)))</x:f>
        <x:v>0</x:v>
      </x:c>
      <x:c r="J19" s="74" t="str">
        <x:f>IF(COUNTA(A19:H19)=0,"",IF(OR(A19="",C19="",NOT(ISNUMBER(D19)),NOT(ISNUMBER(E19)),E19&lt;=0,G19="",AND(A19="Einnahme",F19="")),"PRÜFEN","OK"))</x:f>
      </x:c>
      <x:c r="K19" s="44"/>
    </x:row>
    <x:row r="20" ht="21" customHeight="1">
      <x:c r="A20" s="44"/>
      <x:c r="B20" s="44"/>
      <x:c r="C20" s="44"/>
      <x:c r="D20" s="54"/>
      <x:c r="E20" s="50"/>
      <x:c r="F20" s="44"/>
      <x:c r="G20" s="44"/>
      <x:c r="H20" s="44"/>
      <x:c r="I20" s="64" t="n">
        <x:f>IF(OR(C20="",NOT(ISNUMBER(D20)),D20&lt;STEUERUNG!$B$7,D20&gt;EOMONTH(STEUERUNG!$B$7,0),G20="Entfällt",NOT(ISNUMBER(E20))),0,IF(A20="Einnahme",IF(OR(F20="Sicher",G20="Erledigt"),E20,0),IF(A20="Ausgabe",-E20,0)))</x:f>
        <x:v>0</x:v>
      </x:c>
      <x:c r="J20" s="74" t="str">
        <x:f>IF(COUNTA(A20:H20)=0,"",IF(OR(A20="",C20="",NOT(ISNUMBER(D20)),NOT(ISNUMBER(E20)),E20&lt;=0,G20="",AND(A20="Einnahme",F20="")),"PRÜFEN","OK"))</x:f>
      </x:c>
      <x:c r="K20" s="44"/>
    </x:row>
    <x:row r="21" ht="21" customHeight="1">
      <x:c r="A21" s="44"/>
      <x:c r="B21" s="44"/>
      <x:c r="C21" s="44"/>
      <x:c r="D21" s="54"/>
      <x:c r="E21" s="50"/>
      <x:c r="F21" s="44"/>
      <x:c r="G21" s="44"/>
      <x:c r="H21" s="44"/>
      <x:c r="I21" s="64" t="n">
        <x:f>IF(OR(C21="",NOT(ISNUMBER(D21)),D21&lt;STEUERUNG!$B$7,D21&gt;EOMONTH(STEUERUNG!$B$7,0),G21="Entfällt",NOT(ISNUMBER(E21))),0,IF(A21="Einnahme",IF(OR(F21="Sicher",G21="Erledigt"),E21,0),IF(A21="Ausgabe",-E21,0)))</x:f>
        <x:v>0</x:v>
      </x:c>
      <x:c r="J21" s="74" t="str">
        <x:f>IF(COUNTA(A21:H21)=0,"",IF(OR(A21="",C21="",NOT(ISNUMBER(D21)),NOT(ISNUMBER(E21)),E21&lt;=0,G21="",AND(A21="Einnahme",F21="")),"PRÜFEN","OK"))</x:f>
      </x:c>
      <x:c r="K21" s="44"/>
    </x:row>
    <x:row r="22" ht="21" customHeight="1">
      <x:c r="A22" s="44"/>
      <x:c r="B22" s="44"/>
      <x:c r="C22" s="44"/>
      <x:c r="D22" s="54"/>
      <x:c r="E22" s="50"/>
      <x:c r="F22" s="44"/>
      <x:c r="G22" s="44"/>
      <x:c r="H22" s="44"/>
      <x:c r="I22" s="64" t="n">
        <x:f>IF(OR(C22="",NOT(ISNUMBER(D22)),D22&lt;STEUERUNG!$B$7,D22&gt;EOMONTH(STEUERUNG!$B$7,0),G22="Entfällt",NOT(ISNUMBER(E22))),0,IF(A22="Einnahme",IF(OR(F22="Sicher",G22="Erledigt"),E22,0),IF(A22="Ausgabe",-E22,0)))</x:f>
        <x:v>0</x:v>
      </x:c>
      <x:c r="J22" s="74" t="str">
        <x:f>IF(COUNTA(A22:H22)=0,"",IF(OR(A22="",C22="",NOT(ISNUMBER(D22)),NOT(ISNUMBER(E22)),E22&lt;=0,G22="",AND(A22="Einnahme",F22="")),"PRÜFEN","OK"))</x:f>
      </x:c>
      <x:c r="K22" s="44"/>
    </x:row>
    <x:row r="23" ht="21" customHeight="1">
      <x:c r="A23" s="44"/>
      <x:c r="B23" s="44"/>
      <x:c r="C23" s="44"/>
      <x:c r="D23" s="54"/>
      <x:c r="E23" s="50"/>
      <x:c r="F23" s="44"/>
      <x:c r="G23" s="44"/>
      <x:c r="H23" s="44"/>
      <x:c r="I23" s="64" t="n">
        <x:f>IF(OR(C23="",NOT(ISNUMBER(D23)),D23&lt;STEUERUNG!$B$7,D23&gt;EOMONTH(STEUERUNG!$B$7,0),G23="Entfällt",NOT(ISNUMBER(E23))),0,IF(A23="Einnahme",IF(OR(F23="Sicher",G23="Erledigt"),E23,0),IF(A23="Ausgabe",-E23,0)))</x:f>
        <x:v>0</x:v>
      </x:c>
      <x:c r="J23" s="74" t="str">
        <x:f>IF(COUNTA(A23:H23)=0,"",IF(OR(A23="",C23="",NOT(ISNUMBER(D23)),NOT(ISNUMBER(E23)),E23&lt;=0,G23="",AND(A23="Einnahme",F23="")),"PRÜFEN","OK"))</x:f>
      </x:c>
      <x:c r="K23" s="44"/>
    </x:row>
    <x:row r="24" ht="21" customHeight="1">
      <x:c r="A24" s="44"/>
      <x:c r="B24" s="44"/>
      <x:c r="C24" s="44"/>
      <x:c r="D24" s="54"/>
      <x:c r="E24" s="50"/>
      <x:c r="F24" s="44"/>
      <x:c r="G24" s="44"/>
      <x:c r="H24" s="44"/>
      <x:c r="I24" s="64" t="n">
        <x:f>IF(OR(C24="",NOT(ISNUMBER(D24)),D24&lt;STEUERUNG!$B$7,D24&gt;EOMONTH(STEUERUNG!$B$7,0),G24="Entfällt",NOT(ISNUMBER(E24))),0,IF(A24="Einnahme",IF(OR(F24="Sicher",G24="Erledigt"),E24,0),IF(A24="Ausgabe",-E24,0)))</x:f>
        <x:v>0</x:v>
      </x:c>
      <x:c r="J24" s="74" t="str">
        <x:f>IF(COUNTA(A24:H24)=0,"",IF(OR(A24="",C24="",NOT(ISNUMBER(D24)),NOT(ISNUMBER(E24)),E24&lt;=0,G24="",AND(A24="Einnahme",F24="")),"PRÜFEN","OK"))</x:f>
      </x:c>
      <x:c r="K24" s="44"/>
    </x:row>
    <x:row r="25" ht="21" customHeight="1">
      <x:c r="A25" s="44"/>
      <x:c r="B25" s="44"/>
      <x:c r="C25" s="44"/>
      <x:c r="D25" s="54"/>
      <x:c r="E25" s="50"/>
      <x:c r="F25" s="44"/>
      <x:c r="G25" s="44"/>
      <x:c r="H25" s="44"/>
      <x:c r="I25" s="64" t="n">
        <x:f>IF(OR(C25="",NOT(ISNUMBER(D25)),D25&lt;STEUERUNG!$B$7,D25&gt;EOMONTH(STEUERUNG!$B$7,0),G25="Entfällt",NOT(ISNUMBER(E25))),0,IF(A25="Einnahme",IF(OR(F25="Sicher",G25="Erledigt"),E25,0),IF(A25="Ausgabe",-E25,0)))</x:f>
        <x:v>0</x:v>
      </x:c>
      <x:c r="J25" s="74" t="str">
        <x:f>IF(COUNTA(A25:H25)=0,"",IF(OR(A25="",C25="",NOT(ISNUMBER(D25)),NOT(ISNUMBER(E25)),E25&lt;=0,G25="",AND(A25="Einnahme",F25="")),"PRÜFEN","OK"))</x:f>
      </x:c>
      <x:c r="K25" s="44"/>
    </x:row>
    <x:row r="26" ht="21" customHeight="1">
      <x:c r="A26" s="44"/>
      <x:c r="B26" s="44"/>
      <x:c r="C26" s="44"/>
      <x:c r="D26" s="54"/>
      <x:c r="E26" s="50"/>
      <x:c r="F26" s="44"/>
      <x:c r="G26" s="44"/>
      <x:c r="H26" s="44"/>
      <x:c r="I26" s="64" t="n">
        <x:f>IF(OR(C26="",NOT(ISNUMBER(D26)),D26&lt;STEUERUNG!$B$7,D26&gt;EOMONTH(STEUERUNG!$B$7,0),G26="Entfällt",NOT(ISNUMBER(E26))),0,IF(A26="Einnahme",IF(OR(F26="Sicher",G26="Erledigt"),E26,0),IF(A26="Ausgabe",-E26,0)))</x:f>
        <x:v>0</x:v>
      </x:c>
      <x:c r="J26" s="74" t="str">
        <x:f>IF(COUNTA(A26:H26)=0,"",IF(OR(A26="",C26="",NOT(ISNUMBER(D26)),NOT(ISNUMBER(E26)),E26&lt;=0,G26="",AND(A26="Einnahme",F26="")),"PRÜFEN","OK"))</x:f>
      </x:c>
      <x:c r="K26" s="44"/>
    </x:row>
    <x:row r="27" ht="21" customHeight="1">
      <x:c r="A27" s="44"/>
      <x:c r="B27" s="44"/>
      <x:c r="C27" s="44"/>
      <x:c r="D27" s="54"/>
      <x:c r="E27" s="50"/>
      <x:c r="F27" s="44"/>
      <x:c r="G27" s="44"/>
      <x:c r="H27" s="44"/>
      <x:c r="I27" s="64" t="n">
        <x:f>IF(OR(C27="",NOT(ISNUMBER(D27)),D27&lt;STEUERUNG!$B$7,D27&gt;EOMONTH(STEUERUNG!$B$7,0),G27="Entfällt",NOT(ISNUMBER(E27))),0,IF(A27="Einnahme",IF(OR(F27="Sicher",G27="Erledigt"),E27,0),IF(A27="Ausgabe",-E27,0)))</x:f>
        <x:v>0</x:v>
      </x:c>
      <x:c r="J27" s="74" t="str">
        <x:f>IF(COUNTA(A27:H27)=0,"",IF(OR(A27="",C27="",NOT(ISNUMBER(D27)),NOT(ISNUMBER(E27)),E27&lt;=0,G27="",AND(A27="Einnahme",F27="")),"PRÜFEN","OK"))</x:f>
      </x:c>
      <x:c r="K27" s="44"/>
    </x:row>
    <x:row r="28" ht="21" customHeight="1">
      <x:c r="A28" s="44"/>
      <x:c r="B28" s="44"/>
      <x:c r="C28" s="44"/>
      <x:c r="D28" s="54"/>
      <x:c r="E28" s="50"/>
      <x:c r="F28" s="44"/>
      <x:c r="G28" s="44"/>
      <x:c r="H28" s="44"/>
      <x:c r="I28" s="64" t="n">
        <x:f>IF(OR(C28="",NOT(ISNUMBER(D28)),D28&lt;STEUERUNG!$B$7,D28&gt;EOMONTH(STEUERUNG!$B$7,0),G28="Entfällt",NOT(ISNUMBER(E28))),0,IF(A28="Einnahme",IF(OR(F28="Sicher",G28="Erledigt"),E28,0),IF(A28="Ausgabe",-E28,0)))</x:f>
        <x:v>0</x:v>
      </x:c>
      <x:c r="J28" s="74" t="str">
        <x:f>IF(COUNTA(A28:H28)=0,"",IF(OR(A28="",C28="",NOT(ISNUMBER(D28)),NOT(ISNUMBER(E28)),E28&lt;=0,G28="",AND(A28="Einnahme",F28="")),"PRÜFEN","OK"))</x:f>
      </x:c>
      <x:c r="K28" s="44"/>
    </x:row>
    <x:row r="29" ht="21" customHeight="1">
      <x:c r="A29" s="44"/>
      <x:c r="B29" s="44"/>
      <x:c r="C29" s="44"/>
      <x:c r="D29" s="54"/>
      <x:c r="E29" s="50"/>
      <x:c r="F29" s="44"/>
      <x:c r="G29" s="44"/>
      <x:c r="H29" s="44"/>
      <x:c r="I29" s="64" t="n">
        <x:f>IF(OR(C29="",NOT(ISNUMBER(D29)),D29&lt;STEUERUNG!$B$7,D29&gt;EOMONTH(STEUERUNG!$B$7,0),G29="Entfällt",NOT(ISNUMBER(E29))),0,IF(A29="Einnahme",IF(OR(F29="Sicher",G29="Erledigt"),E29,0),IF(A29="Ausgabe",-E29,0)))</x:f>
        <x:v>0</x:v>
      </x:c>
      <x:c r="J29" s="74" t="str">
        <x:f>IF(COUNTA(A29:H29)=0,"",IF(OR(A29="",C29="",NOT(ISNUMBER(D29)),NOT(ISNUMBER(E29)),E29&lt;=0,G29="",AND(A29="Einnahme",F29="")),"PRÜFEN","OK"))</x:f>
      </x:c>
      <x:c r="K29" s="44"/>
    </x:row>
    <x:row r="30" ht="21" customHeight="1">
      <x:c r="A30" s="44"/>
      <x:c r="B30" s="44"/>
      <x:c r="C30" s="44"/>
      <x:c r="D30" s="54"/>
      <x:c r="E30" s="50"/>
      <x:c r="F30" s="44"/>
      <x:c r="G30" s="44"/>
      <x:c r="H30" s="44"/>
      <x:c r="I30" s="64" t="n">
        <x:f>IF(OR(C30="",NOT(ISNUMBER(D30)),D30&lt;STEUERUNG!$B$7,D30&gt;EOMONTH(STEUERUNG!$B$7,0),G30="Entfällt",NOT(ISNUMBER(E30))),0,IF(A30="Einnahme",IF(OR(F30="Sicher",G30="Erledigt"),E30,0),IF(A30="Ausgabe",-E30,0)))</x:f>
        <x:v>0</x:v>
      </x:c>
      <x:c r="J30" s="74" t="str">
        <x:f>IF(COUNTA(A30:H30)=0,"",IF(OR(A30="",C30="",NOT(ISNUMBER(D30)),NOT(ISNUMBER(E30)),E30&lt;=0,G30="",AND(A30="Einnahme",F30="")),"PRÜFEN","OK"))</x:f>
      </x:c>
      <x:c r="K30" s="44"/>
    </x:row>
    <x:row r="31" ht="21" customHeight="1">
      <x:c r="A31" s="44"/>
      <x:c r="B31" s="44"/>
      <x:c r="C31" s="44"/>
      <x:c r="D31" s="54"/>
      <x:c r="E31" s="50"/>
      <x:c r="F31" s="44"/>
      <x:c r="G31" s="44"/>
      <x:c r="H31" s="44"/>
      <x:c r="I31" s="64" t="n">
        <x:f>IF(OR(C31="",NOT(ISNUMBER(D31)),D31&lt;STEUERUNG!$B$7,D31&gt;EOMONTH(STEUERUNG!$B$7,0),G31="Entfällt",NOT(ISNUMBER(E31))),0,IF(A31="Einnahme",IF(OR(F31="Sicher",G31="Erledigt"),E31,0),IF(A31="Ausgabe",-E31,0)))</x:f>
        <x:v>0</x:v>
      </x:c>
      <x:c r="J31" s="74" t="str">
        <x:f>IF(COUNTA(A31:H31)=0,"",IF(OR(A31="",C31="",NOT(ISNUMBER(D31)),NOT(ISNUMBER(E31)),E31&lt;=0,G31="",AND(A31="Einnahme",F31="")),"PRÜFEN","OK"))</x:f>
      </x:c>
      <x:c r="K31" s="44"/>
    </x:row>
    <x:row r="32" ht="21" customHeight="1">
      <x:c r="A32" s="44"/>
      <x:c r="B32" s="44"/>
      <x:c r="C32" s="44"/>
      <x:c r="D32" s="54"/>
      <x:c r="E32" s="50"/>
      <x:c r="F32" s="44"/>
      <x:c r="G32" s="44"/>
      <x:c r="H32" s="44"/>
      <x:c r="I32" s="64" t="n">
        <x:f>IF(OR(C32="",NOT(ISNUMBER(D32)),D32&lt;STEUERUNG!$B$7,D32&gt;EOMONTH(STEUERUNG!$B$7,0),G32="Entfällt",NOT(ISNUMBER(E32))),0,IF(A32="Einnahme",IF(OR(F32="Sicher",G32="Erledigt"),E32,0),IF(A32="Ausgabe",-E32,0)))</x:f>
        <x:v>0</x:v>
      </x:c>
      <x:c r="J32" s="74" t="str">
        <x:f>IF(COUNTA(A32:H32)=0,"",IF(OR(A32="",C32="",NOT(ISNUMBER(D32)),NOT(ISNUMBER(E32)),E32&lt;=0,G32="",AND(A32="Einnahme",F32="")),"PRÜFEN","OK"))</x:f>
      </x:c>
      <x:c r="K32" s="44"/>
    </x:row>
    <x:row r="33" ht="21" customHeight="1">
      <x:c r="A33" s="44"/>
      <x:c r="B33" s="44"/>
      <x:c r="C33" s="44"/>
      <x:c r="D33" s="54"/>
      <x:c r="E33" s="50"/>
      <x:c r="F33" s="44"/>
      <x:c r="G33" s="44"/>
      <x:c r="H33" s="44"/>
      <x:c r="I33" s="64" t="n">
        <x:f>IF(OR(C33="",NOT(ISNUMBER(D33)),D33&lt;STEUERUNG!$B$7,D33&gt;EOMONTH(STEUERUNG!$B$7,0),G33="Entfällt",NOT(ISNUMBER(E33))),0,IF(A33="Einnahme",IF(OR(F33="Sicher",G33="Erledigt"),E33,0),IF(A33="Ausgabe",-E33,0)))</x:f>
        <x:v>0</x:v>
      </x:c>
      <x:c r="J33" s="74" t="str">
        <x:f>IF(COUNTA(A33:H33)=0,"",IF(OR(A33="",C33="",NOT(ISNUMBER(D33)),NOT(ISNUMBER(E33)),E33&lt;=0,G33="",AND(A33="Einnahme",F33="")),"PRÜFEN","OK"))</x:f>
      </x:c>
      <x:c r="K33" s="44"/>
    </x:row>
    <x:row r="34" ht="21" customHeight="1">
      <x:c r="A34" s="44"/>
      <x:c r="B34" s="44"/>
      <x:c r="C34" s="44"/>
      <x:c r="D34" s="54"/>
      <x:c r="E34" s="50"/>
      <x:c r="F34" s="44"/>
      <x:c r="G34" s="44"/>
      <x:c r="H34" s="44"/>
      <x:c r="I34" s="64" t="n">
        <x:f>IF(OR(C34="",NOT(ISNUMBER(D34)),D34&lt;STEUERUNG!$B$7,D34&gt;EOMONTH(STEUERUNG!$B$7,0),G34="Entfällt",NOT(ISNUMBER(E34))),0,IF(A34="Einnahme",IF(OR(F34="Sicher",G34="Erledigt"),E34,0),IF(A34="Ausgabe",-E34,0)))</x:f>
        <x:v>0</x:v>
      </x:c>
      <x:c r="J34" s="74" t="str">
        <x:f>IF(COUNTA(A34:H34)=0,"",IF(OR(A34="",C34="",NOT(ISNUMBER(D34)),NOT(ISNUMBER(E34)),E34&lt;=0,G34="",AND(A34="Einnahme",F34="")),"PRÜFEN","OK"))</x:f>
      </x:c>
      <x:c r="K34" s="44"/>
    </x:row>
    <x:row r="35" ht="21" customHeight="1">
      <x:c r="A35" s="44"/>
      <x:c r="B35" s="44"/>
      <x:c r="C35" s="44"/>
      <x:c r="D35" s="54"/>
      <x:c r="E35" s="50"/>
      <x:c r="F35" s="44"/>
      <x:c r="G35" s="44"/>
      <x:c r="H35" s="44"/>
      <x:c r="I35" s="64" t="n">
        <x:f>IF(OR(C35="",NOT(ISNUMBER(D35)),D35&lt;STEUERUNG!$B$7,D35&gt;EOMONTH(STEUERUNG!$B$7,0),G35="Entfällt",NOT(ISNUMBER(E35))),0,IF(A35="Einnahme",IF(OR(F35="Sicher",G35="Erledigt"),E35,0),IF(A35="Ausgabe",-E35,0)))</x:f>
        <x:v>0</x:v>
      </x:c>
      <x:c r="J35" s="74" t="str">
        <x:f>IF(COUNTA(A35:H35)=0,"",IF(OR(A35="",C35="",NOT(ISNUMBER(D35)),NOT(ISNUMBER(E35)),E35&lt;=0,G35="",AND(A35="Einnahme",F35="")),"PRÜFEN","OK"))</x:f>
      </x:c>
      <x:c r="K35" s="44"/>
    </x:row>
    <x:row r="36" ht="21" customHeight="1">
      <x:c r="A36" s="44"/>
      <x:c r="B36" s="44"/>
      <x:c r="C36" s="44"/>
      <x:c r="D36" s="54"/>
      <x:c r="E36" s="50"/>
      <x:c r="F36" s="44"/>
      <x:c r="G36" s="44"/>
      <x:c r="H36" s="44"/>
      <x:c r="I36" s="64" t="n">
        <x:f>IF(OR(C36="",NOT(ISNUMBER(D36)),D36&lt;STEUERUNG!$B$7,D36&gt;EOMONTH(STEUERUNG!$B$7,0),G36="Entfällt",NOT(ISNUMBER(E36))),0,IF(A36="Einnahme",IF(OR(F36="Sicher",G36="Erledigt"),E36,0),IF(A36="Ausgabe",-E36,0)))</x:f>
        <x:v>0</x:v>
      </x:c>
      <x:c r="J36" s="74" t="str">
        <x:f>IF(COUNTA(A36:H36)=0,"",IF(OR(A36="",C36="",NOT(ISNUMBER(D36)),NOT(ISNUMBER(E36)),E36&lt;=0,G36="",AND(A36="Einnahme",F36="")),"PRÜFEN","OK"))</x:f>
      </x:c>
      <x:c r="K36" s="44"/>
    </x:row>
    <x:row r="37" ht="21" customHeight="1">
      <x:c r="A37" s="44"/>
      <x:c r="B37" s="44"/>
      <x:c r="C37" s="44"/>
      <x:c r="D37" s="54"/>
      <x:c r="E37" s="50"/>
      <x:c r="F37" s="44"/>
      <x:c r="G37" s="44"/>
      <x:c r="H37" s="44"/>
      <x:c r="I37" s="64" t="n">
        <x:f>IF(OR(C37="",NOT(ISNUMBER(D37)),D37&lt;STEUERUNG!$B$7,D37&gt;EOMONTH(STEUERUNG!$B$7,0),G37="Entfällt",NOT(ISNUMBER(E37))),0,IF(A37="Einnahme",IF(OR(F37="Sicher",G37="Erledigt"),E37,0),IF(A37="Ausgabe",-E37,0)))</x:f>
        <x:v>0</x:v>
      </x:c>
      <x:c r="J37" s="74" t="str">
        <x:f>IF(COUNTA(A37:H37)=0,"",IF(OR(A37="",C37="",NOT(ISNUMBER(D37)),NOT(ISNUMBER(E37)),E37&lt;=0,G37="",AND(A37="Einnahme",F37="")),"PRÜFEN","OK"))</x:f>
      </x:c>
      <x:c r="K37" s="44"/>
    </x:row>
    <x:row r="38" ht="21" customHeight="1">
      <x:c r="A38" s="44"/>
      <x:c r="B38" s="44"/>
      <x:c r="C38" s="44"/>
      <x:c r="D38" s="54"/>
      <x:c r="E38" s="50"/>
      <x:c r="F38" s="44"/>
      <x:c r="G38" s="44"/>
      <x:c r="H38" s="44"/>
      <x:c r="I38" s="64" t="n">
        <x:f>IF(OR(C38="",NOT(ISNUMBER(D38)),D38&lt;STEUERUNG!$B$7,D38&gt;EOMONTH(STEUERUNG!$B$7,0),G38="Entfällt",NOT(ISNUMBER(E38))),0,IF(A38="Einnahme",IF(OR(F38="Sicher",G38="Erledigt"),E38,0),IF(A38="Ausgabe",-E38,0)))</x:f>
        <x:v>0</x:v>
      </x:c>
      <x:c r="J38" s="74" t="str">
        <x:f>IF(COUNTA(A38:H38)=0,"",IF(OR(A38="",C38="",NOT(ISNUMBER(D38)),NOT(ISNUMBER(E38)),E38&lt;=0,G38="",AND(A38="Einnahme",F38="")),"PRÜFEN","OK"))</x:f>
      </x:c>
      <x:c r="K38" s="44"/>
    </x:row>
    <x:row r="39" ht="21" customHeight="1">
      <x:c r="A39" s="44"/>
      <x:c r="B39" s="44"/>
      <x:c r="C39" s="44"/>
      <x:c r="D39" s="54"/>
      <x:c r="E39" s="50"/>
      <x:c r="F39" s="44"/>
      <x:c r="G39" s="44"/>
      <x:c r="H39" s="44"/>
      <x:c r="I39" s="64" t="n">
        <x:f>IF(OR(C39="",NOT(ISNUMBER(D39)),D39&lt;STEUERUNG!$B$7,D39&gt;EOMONTH(STEUERUNG!$B$7,0),G39="Entfällt",NOT(ISNUMBER(E39))),0,IF(A39="Einnahme",IF(OR(F39="Sicher",G39="Erledigt"),E39,0),IF(A39="Ausgabe",-E39,0)))</x:f>
        <x:v>0</x:v>
      </x:c>
      <x:c r="J39" s="74" t="str">
        <x:f>IF(COUNTA(A39:H39)=0,"",IF(OR(A39="",C39="",NOT(ISNUMBER(D39)),NOT(ISNUMBER(E39)),E39&lt;=0,G39="",AND(A39="Einnahme",F39="")),"PRÜFEN","OK"))</x:f>
      </x:c>
      <x:c r="K39" s="44"/>
    </x:row>
    <x:row r="40" ht="21" customHeight="1">
      <x:c r="A40" s="44"/>
      <x:c r="B40" s="44"/>
      <x:c r="C40" s="44"/>
      <x:c r="D40" s="54"/>
      <x:c r="E40" s="50"/>
      <x:c r="F40" s="44"/>
      <x:c r="G40" s="44"/>
      <x:c r="H40" s="44"/>
      <x:c r="I40" s="64" t="n">
        <x:f>IF(OR(C40="",NOT(ISNUMBER(D40)),D40&lt;STEUERUNG!$B$7,D40&gt;EOMONTH(STEUERUNG!$B$7,0),G40="Entfällt",NOT(ISNUMBER(E40))),0,IF(A40="Einnahme",IF(OR(F40="Sicher",G40="Erledigt"),E40,0),IF(A40="Ausgabe",-E40,0)))</x:f>
        <x:v>0</x:v>
      </x:c>
      <x:c r="J40" s="74" t="str">
        <x:f>IF(COUNTA(A40:H40)=0,"",IF(OR(A40="",C40="",NOT(ISNUMBER(D40)),NOT(ISNUMBER(E40)),E40&lt;=0,G40="",AND(A40="Einnahme",F40="")),"PRÜFEN","OK"))</x:f>
      </x:c>
      <x:c r="K40" s="44"/>
    </x:row>
    <x:row r="41" ht="21" customHeight="1">
      <x:c r="A41" s="44"/>
      <x:c r="B41" s="44"/>
      <x:c r="C41" s="44"/>
      <x:c r="D41" s="54"/>
      <x:c r="E41" s="50"/>
      <x:c r="F41" s="44"/>
      <x:c r="G41" s="44"/>
      <x:c r="H41" s="44"/>
      <x:c r="I41" s="64" t="n">
        <x:f>IF(OR(C41="",NOT(ISNUMBER(D41)),D41&lt;STEUERUNG!$B$7,D41&gt;EOMONTH(STEUERUNG!$B$7,0),G41="Entfällt",NOT(ISNUMBER(E41))),0,IF(A41="Einnahme",IF(OR(F41="Sicher",G41="Erledigt"),E41,0),IF(A41="Ausgabe",-E41,0)))</x:f>
        <x:v>0</x:v>
      </x:c>
      <x:c r="J41" s="74" t="str">
        <x:f>IF(COUNTA(A41:H41)=0,"",IF(OR(A41="",C41="",NOT(ISNUMBER(D41)),NOT(ISNUMBER(E41)),E41&lt;=0,G41="",AND(A41="Einnahme",F41="")),"PRÜFEN","OK"))</x:f>
      </x:c>
      <x:c r="K41" s="44"/>
    </x:row>
    <x:row r="42" ht="21" customHeight="1">
      <x:c r="A42" s="44"/>
      <x:c r="B42" s="44"/>
      <x:c r="C42" s="44"/>
      <x:c r="D42" s="54"/>
      <x:c r="E42" s="50"/>
      <x:c r="F42" s="44"/>
      <x:c r="G42" s="44"/>
      <x:c r="H42" s="44"/>
      <x:c r="I42" s="64" t="n">
        <x:f>IF(OR(C42="",NOT(ISNUMBER(D42)),D42&lt;STEUERUNG!$B$7,D42&gt;EOMONTH(STEUERUNG!$B$7,0),G42="Entfällt",NOT(ISNUMBER(E42))),0,IF(A42="Einnahme",IF(OR(F42="Sicher",G42="Erledigt"),E42,0),IF(A42="Ausgabe",-E42,0)))</x:f>
        <x:v>0</x:v>
      </x:c>
      <x:c r="J42" s="74" t="str">
        <x:f>IF(COUNTA(A42:H42)=0,"",IF(OR(A42="",C42="",NOT(ISNUMBER(D42)),NOT(ISNUMBER(E42)),E42&lt;=0,G42="",AND(A42="Einnahme",F42="")),"PRÜFEN","OK"))</x:f>
      </x:c>
      <x:c r="K42" s="44"/>
    </x:row>
    <x:row r="43" ht="21" customHeight="1">
      <x:c r="A43" s="44"/>
      <x:c r="B43" s="44"/>
      <x:c r="C43" s="44"/>
      <x:c r="D43" s="54"/>
      <x:c r="E43" s="50"/>
      <x:c r="F43" s="44"/>
      <x:c r="G43" s="44"/>
      <x:c r="H43" s="44"/>
      <x:c r="I43" s="64" t="n">
        <x:f>IF(OR(C43="",NOT(ISNUMBER(D43)),D43&lt;STEUERUNG!$B$7,D43&gt;EOMONTH(STEUERUNG!$B$7,0),G43="Entfällt",NOT(ISNUMBER(E43))),0,IF(A43="Einnahme",IF(OR(F43="Sicher",G43="Erledigt"),E43,0),IF(A43="Ausgabe",-E43,0)))</x:f>
        <x:v>0</x:v>
      </x:c>
      <x:c r="J43" s="74" t="str">
        <x:f>IF(COUNTA(A43:H43)=0,"",IF(OR(A43="",C43="",NOT(ISNUMBER(D43)),NOT(ISNUMBER(E43)),E43&lt;=0,G43="",AND(A43="Einnahme",F43="")),"PRÜFEN","OK"))</x:f>
      </x:c>
      <x:c r="K43" s="44"/>
    </x:row>
    <x:row r="44" ht="21" customHeight="1">
      <x:c r="A44" s="44"/>
      <x:c r="B44" s="44"/>
      <x:c r="C44" s="44"/>
      <x:c r="D44" s="54"/>
      <x:c r="E44" s="50"/>
      <x:c r="F44" s="44"/>
      <x:c r="G44" s="44"/>
      <x:c r="H44" s="44"/>
      <x:c r="I44" s="64" t="n">
        <x:f>IF(OR(C44="",NOT(ISNUMBER(D44)),D44&lt;STEUERUNG!$B$7,D44&gt;EOMONTH(STEUERUNG!$B$7,0),G44="Entfällt",NOT(ISNUMBER(E44))),0,IF(A44="Einnahme",IF(OR(F44="Sicher",G44="Erledigt"),E44,0),IF(A44="Ausgabe",-E44,0)))</x:f>
        <x:v>0</x:v>
      </x:c>
      <x:c r="J44" s="74" t="str">
        <x:f>IF(COUNTA(A44:H44)=0,"",IF(OR(A44="",C44="",NOT(ISNUMBER(D44)),NOT(ISNUMBER(E44)),E44&lt;=0,G44="",AND(A44="Einnahme",F44="")),"PRÜFEN","OK"))</x:f>
      </x:c>
      <x:c r="K44" s="44"/>
    </x:row>
    <x:row r="45" ht="21" customHeight="1">
      <x:c r="A45" s="44"/>
      <x:c r="B45" s="44"/>
      <x:c r="C45" s="44"/>
      <x:c r="D45" s="54"/>
      <x:c r="E45" s="50"/>
      <x:c r="F45" s="44"/>
      <x:c r="G45" s="44"/>
      <x:c r="H45" s="44"/>
      <x:c r="I45" s="64" t="n">
        <x:f>IF(OR(C45="",NOT(ISNUMBER(D45)),D45&lt;STEUERUNG!$B$7,D45&gt;EOMONTH(STEUERUNG!$B$7,0),G45="Entfällt",NOT(ISNUMBER(E45))),0,IF(A45="Einnahme",IF(OR(F45="Sicher",G45="Erledigt"),E45,0),IF(A45="Ausgabe",-E45,0)))</x:f>
        <x:v>0</x:v>
      </x:c>
      <x:c r="J45" s="74" t="str">
        <x:f>IF(COUNTA(A45:H45)=0,"",IF(OR(A45="",C45="",NOT(ISNUMBER(D45)),NOT(ISNUMBER(E45)),E45&lt;=0,G45="",AND(A45="Einnahme",F45="")),"PRÜFEN","OK"))</x:f>
      </x:c>
      <x:c r="K45" s="44"/>
    </x:row>
    <x:row r="46" ht="21" customHeight="1">
      <x:c r="A46" s="44"/>
      <x:c r="B46" s="44"/>
      <x:c r="C46" s="44"/>
      <x:c r="D46" s="54"/>
      <x:c r="E46" s="50"/>
      <x:c r="F46" s="44"/>
      <x:c r="G46" s="44"/>
      <x:c r="H46" s="44"/>
      <x:c r="I46" s="64" t="n">
        <x:f>IF(OR(C46="",NOT(ISNUMBER(D46)),D46&lt;STEUERUNG!$B$7,D46&gt;EOMONTH(STEUERUNG!$B$7,0),G46="Entfällt",NOT(ISNUMBER(E46))),0,IF(A46="Einnahme",IF(OR(F46="Sicher",G46="Erledigt"),E46,0),IF(A46="Ausgabe",-E46,0)))</x:f>
        <x:v>0</x:v>
      </x:c>
      <x:c r="J46" s="74" t="str">
        <x:f>IF(COUNTA(A46:H46)=0,"",IF(OR(A46="",C46="",NOT(ISNUMBER(D46)),NOT(ISNUMBER(E46)),E46&lt;=0,G46="",AND(A46="Einnahme",F46="")),"PRÜFEN","OK"))</x:f>
      </x:c>
      <x:c r="K46" s="44"/>
    </x:row>
    <x:row r="47" ht="21" customHeight="1">
      <x:c r="A47" s="44"/>
      <x:c r="B47" s="44"/>
      <x:c r="C47" s="44"/>
      <x:c r="D47" s="54"/>
      <x:c r="E47" s="50"/>
      <x:c r="F47" s="44"/>
      <x:c r="G47" s="44"/>
      <x:c r="H47" s="44"/>
      <x:c r="I47" s="64" t="n">
        <x:f>IF(OR(C47="",NOT(ISNUMBER(D47)),D47&lt;STEUERUNG!$B$7,D47&gt;EOMONTH(STEUERUNG!$B$7,0),G47="Entfällt",NOT(ISNUMBER(E47))),0,IF(A47="Einnahme",IF(OR(F47="Sicher",G47="Erledigt"),E47,0),IF(A47="Ausgabe",-E47,0)))</x:f>
        <x:v>0</x:v>
      </x:c>
      <x:c r="J47" s="74" t="str">
        <x:f>IF(COUNTA(A47:H47)=0,"",IF(OR(A47="",C47="",NOT(ISNUMBER(D47)),NOT(ISNUMBER(E47)),E47&lt;=0,G47="",AND(A47="Einnahme",F47="")),"PRÜFEN","OK"))</x:f>
      </x:c>
      <x:c r="K47" s="44"/>
    </x:row>
    <x:row r="48" ht="21" customHeight="1">
      <x:c r="A48" s="44"/>
      <x:c r="B48" s="44"/>
      <x:c r="C48" s="44"/>
      <x:c r="D48" s="54"/>
      <x:c r="E48" s="50"/>
      <x:c r="F48" s="44"/>
      <x:c r="G48" s="44"/>
      <x:c r="H48" s="44"/>
      <x:c r="I48" s="64" t="n">
        <x:f>IF(OR(C48="",NOT(ISNUMBER(D48)),D48&lt;STEUERUNG!$B$7,D48&gt;EOMONTH(STEUERUNG!$B$7,0),G48="Entfällt",NOT(ISNUMBER(E48))),0,IF(A48="Einnahme",IF(OR(F48="Sicher",G48="Erledigt"),E48,0),IF(A48="Ausgabe",-E48,0)))</x:f>
        <x:v>0</x:v>
      </x:c>
      <x:c r="J48" s="74" t="str">
        <x:f>IF(COUNTA(A48:H48)=0,"",IF(OR(A48="",C48="",NOT(ISNUMBER(D48)),NOT(ISNUMBER(E48)),E48&lt;=0,G48="",AND(A48="Einnahme",F48="")),"PRÜFEN","OK"))</x:f>
      </x:c>
      <x:c r="K48" s="44"/>
    </x:row>
    <x:row r="49" ht="21" customHeight="1">
      <x:c r="A49" s="44"/>
      <x:c r="B49" s="44"/>
      <x:c r="C49" s="44"/>
      <x:c r="D49" s="54"/>
      <x:c r="E49" s="50"/>
      <x:c r="F49" s="44"/>
      <x:c r="G49" s="44"/>
      <x:c r="H49" s="44"/>
      <x:c r="I49" s="64" t="n">
        <x:f>IF(OR(C49="",NOT(ISNUMBER(D49)),D49&lt;STEUERUNG!$B$7,D49&gt;EOMONTH(STEUERUNG!$B$7,0),G49="Entfällt",NOT(ISNUMBER(E49))),0,IF(A49="Einnahme",IF(OR(F49="Sicher",G49="Erledigt"),E49,0),IF(A49="Ausgabe",-E49,0)))</x:f>
        <x:v>0</x:v>
      </x:c>
      <x:c r="J49" s="74" t="str">
        <x:f>IF(COUNTA(A49:H49)=0,"",IF(OR(A49="",C49="",NOT(ISNUMBER(D49)),NOT(ISNUMBER(E49)),E49&lt;=0,G49="",AND(A49="Einnahme",F49="")),"PRÜFEN","OK"))</x:f>
      </x:c>
      <x:c r="K49" s="44"/>
    </x:row>
    <x:row r="50" ht="21" customHeight="1">
      <x:c r="A50" s="44"/>
      <x:c r="B50" s="44"/>
      <x:c r="C50" s="44"/>
      <x:c r="D50" s="54"/>
      <x:c r="E50" s="50"/>
      <x:c r="F50" s="44"/>
      <x:c r="G50" s="44"/>
      <x:c r="H50" s="44"/>
      <x:c r="I50" s="64" t="n">
        <x:f>IF(OR(C50="",NOT(ISNUMBER(D50)),D50&lt;STEUERUNG!$B$7,D50&gt;EOMONTH(STEUERUNG!$B$7,0),G50="Entfällt",NOT(ISNUMBER(E50))),0,IF(A50="Einnahme",IF(OR(F50="Sicher",G50="Erledigt"),E50,0),IF(A50="Ausgabe",-E50,0)))</x:f>
        <x:v>0</x:v>
      </x:c>
      <x:c r="J50" s="74" t="str">
        <x:f>IF(COUNTA(A50:H50)=0,"",IF(OR(A50="",C50="",NOT(ISNUMBER(D50)),NOT(ISNUMBER(E50)),E50&lt;=0,G50="",AND(A50="Einnahme",F50="")),"PRÜFEN","OK"))</x:f>
      </x:c>
      <x:c r="K50" s="44"/>
    </x:row>
    <x:row r="51" ht="21" customHeight="1">
      <x:c r="A51" s="44"/>
      <x:c r="B51" s="44"/>
      <x:c r="C51" s="44"/>
      <x:c r="D51" s="54"/>
      <x:c r="E51" s="50"/>
      <x:c r="F51" s="44"/>
      <x:c r="G51" s="44"/>
      <x:c r="H51" s="44"/>
      <x:c r="I51" s="64" t="n">
        <x:f>IF(OR(C51="",NOT(ISNUMBER(D51)),D51&lt;STEUERUNG!$B$7,D51&gt;EOMONTH(STEUERUNG!$B$7,0),G51="Entfällt",NOT(ISNUMBER(E51))),0,IF(A51="Einnahme",IF(OR(F51="Sicher",G51="Erledigt"),E51,0),IF(A51="Ausgabe",-E51,0)))</x:f>
        <x:v>0</x:v>
      </x:c>
      <x:c r="J51" s="74" t="str">
        <x:f>IF(COUNTA(A51:H51)=0,"",IF(OR(A51="",C51="",NOT(ISNUMBER(D51)),NOT(ISNUMBER(E51)),E51&lt;=0,G51="",AND(A51="Einnahme",F51="")),"PRÜFEN","OK"))</x:f>
      </x:c>
      <x:c r="K51" s="44"/>
    </x:row>
    <x:row r="52" ht="21" customHeight="1">
      <x:c r="A52" s="44"/>
      <x:c r="B52" s="44"/>
      <x:c r="C52" s="44"/>
      <x:c r="D52" s="54"/>
      <x:c r="E52" s="50"/>
      <x:c r="F52" s="44"/>
      <x:c r="G52" s="44"/>
      <x:c r="H52" s="44"/>
      <x:c r="I52" s="64" t="n">
        <x:f>IF(OR(C52="",NOT(ISNUMBER(D52)),D52&lt;STEUERUNG!$B$7,D52&gt;EOMONTH(STEUERUNG!$B$7,0),G52="Entfällt",NOT(ISNUMBER(E52))),0,IF(A52="Einnahme",IF(OR(F52="Sicher",G52="Erledigt"),E52,0),IF(A52="Ausgabe",-E52,0)))</x:f>
        <x:v>0</x:v>
      </x:c>
      <x:c r="J52" s="74" t="str">
        <x:f>IF(COUNTA(A52:H52)=0,"",IF(OR(A52="",C52="",NOT(ISNUMBER(D52)),NOT(ISNUMBER(E52)),E52&lt;=0,G52="",AND(A52="Einnahme",F52="")),"PRÜFEN","OK"))</x:f>
      </x:c>
      <x:c r="K52" s="44"/>
    </x:row>
    <x:row r="53" ht="21" customHeight="1">
      <x:c r="A53" s="44"/>
      <x:c r="B53" s="44"/>
      <x:c r="C53" s="44"/>
      <x:c r="D53" s="54"/>
      <x:c r="E53" s="50"/>
      <x:c r="F53" s="44"/>
      <x:c r="G53" s="44"/>
      <x:c r="H53" s="44"/>
      <x:c r="I53" s="64" t="n">
        <x:f>IF(OR(C53="",NOT(ISNUMBER(D53)),D53&lt;STEUERUNG!$B$7,D53&gt;EOMONTH(STEUERUNG!$B$7,0),G53="Entfällt",NOT(ISNUMBER(E53))),0,IF(A53="Einnahme",IF(OR(F53="Sicher",G53="Erledigt"),E53,0),IF(A53="Ausgabe",-E53,0)))</x:f>
        <x:v>0</x:v>
      </x:c>
      <x:c r="J53" s="74" t="str">
        <x:f>IF(COUNTA(A53:H53)=0,"",IF(OR(A53="",C53="",NOT(ISNUMBER(D53)),NOT(ISNUMBER(E53)),E53&lt;=0,G53="",AND(A53="Einnahme",F53="")),"PRÜFEN","OK"))</x:f>
      </x:c>
      <x:c r="K53" s="44"/>
    </x:row>
    <x:row r="54" ht="21" customHeight="1">
      <x:c r="A54" s="44"/>
      <x:c r="B54" s="44"/>
      <x:c r="C54" s="44"/>
      <x:c r="D54" s="54"/>
      <x:c r="E54" s="50"/>
      <x:c r="F54" s="44"/>
      <x:c r="G54" s="44"/>
      <x:c r="H54" s="44"/>
      <x:c r="I54" s="64" t="n">
        <x:f>IF(OR(C54="",NOT(ISNUMBER(D54)),D54&lt;STEUERUNG!$B$7,D54&gt;EOMONTH(STEUERUNG!$B$7,0),G54="Entfällt",NOT(ISNUMBER(E54))),0,IF(A54="Einnahme",IF(OR(F54="Sicher",G54="Erledigt"),E54,0),IF(A54="Ausgabe",-E54,0)))</x:f>
        <x:v>0</x:v>
      </x:c>
      <x:c r="J54" s="74" t="str">
        <x:f>IF(COUNTA(A54:H54)=0,"",IF(OR(A54="",C54="",NOT(ISNUMBER(D54)),NOT(ISNUMBER(E54)),E54&lt;=0,G54="",AND(A54="Einnahme",F54="")),"PRÜFEN","OK"))</x:f>
      </x:c>
      <x:c r="K54" s="44"/>
    </x:row>
    <x:row r="55" ht="21" customHeight="1">
      <x:c r="A55" s="44"/>
      <x:c r="B55" s="44"/>
      <x:c r="C55" s="44"/>
      <x:c r="D55" s="54"/>
      <x:c r="E55" s="50"/>
      <x:c r="F55" s="44"/>
      <x:c r="G55" s="44"/>
      <x:c r="H55" s="44"/>
      <x:c r="I55" s="64" t="n">
        <x:f>IF(OR(C55="",NOT(ISNUMBER(D55)),D55&lt;STEUERUNG!$B$7,D55&gt;EOMONTH(STEUERUNG!$B$7,0),G55="Entfällt",NOT(ISNUMBER(E55))),0,IF(A55="Einnahme",IF(OR(F55="Sicher",G55="Erledigt"),E55,0),IF(A55="Ausgabe",-E55,0)))</x:f>
        <x:v>0</x:v>
      </x:c>
      <x:c r="J55" s="74" t="str">
        <x:f>IF(COUNTA(A55:H55)=0,"",IF(OR(A55="",C55="",NOT(ISNUMBER(D55)),NOT(ISNUMBER(E55)),E55&lt;=0,G55="",AND(A55="Einnahme",F55="")),"PRÜFEN","OK"))</x:f>
      </x:c>
      <x:c r="K55" s="44"/>
    </x:row>
    <x:row r="56" ht="21" customHeight="1">
      <x:c r="A56" s="44"/>
      <x:c r="B56" s="44"/>
      <x:c r="C56" s="44"/>
      <x:c r="D56" s="54"/>
      <x:c r="E56" s="50"/>
      <x:c r="F56" s="44"/>
      <x:c r="G56" s="44"/>
      <x:c r="H56" s="44"/>
      <x:c r="I56" s="64" t="n">
        <x:f>IF(OR(C56="",NOT(ISNUMBER(D56)),D56&lt;STEUERUNG!$B$7,D56&gt;EOMONTH(STEUERUNG!$B$7,0),G56="Entfällt",NOT(ISNUMBER(E56))),0,IF(A56="Einnahme",IF(OR(F56="Sicher",G56="Erledigt"),E56,0),IF(A56="Ausgabe",-E56,0)))</x:f>
        <x:v>0</x:v>
      </x:c>
      <x:c r="J56" s="74" t="str">
        <x:f>IF(COUNTA(A56:H56)=0,"",IF(OR(A56="",C56="",NOT(ISNUMBER(D56)),NOT(ISNUMBER(E56)),E56&lt;=0,G56="",AND(A56="Einnahme",F56="")),"PRÜFEN","OK"))</x:f>
      </x:c>
      <x:c r="K56" s="44"/>
    </x:row>
    <x:row r="57" ht="21" customHeight="1">
      <x:c r="A57" s="44"/>
      <x:c r="B57" s="44"/>
      <x:c r="C57" s="44"/>
      <x:c r="D57" s="54"/>
      <x:c r="E57" s="50"/>
      <x:c r="F57" s="44"/>
      <x:c r="G57" s="44"/>
      <x:c r="H57" s="44"/>
      <x:c r="I57" s="64" t="n">
        <x:f>IF(OR(C57="",NOT(ISNUMBER(D57)),D57&lt;STEUERUNG!$B$7,D57&gt;EOMONTH(STEUERUNG!$B$7,0),G57="Entfällt",NOT(ISNUMBER(E57))),0,IF(A57="Einnahme",IF(OR(F57="Sicher",G57="Erledigt"),E57,0),IF(A57="Ausgabe",-E57,0)))</x:f>
        <x:v>0</x:v>
      </x:c>
      <x:c r="J57" s="74" t="str">
        <x:f>IF(COUNTA(A57:H57)=0,"",IF(OR(A57="",C57="",NOT(ISNUMBER(D57)),NOT(ISNUMBER(E57)),E57&lt;=0,G57="",AND(A57="Einnahme",F57="")),"PRÜFEN","OK"))</x:f>
      </x:c>
      <x:c r="K57" s="44"/>
    </x:row>
    <x:row r="58" ht="21" customHeight="1">
      <x:c r="A58" s="44"/>
      <x:c r="B58" s="44"/>
      <x:c r="C58" s="44"/>
      <x:c r="D58" s="54"/>
      <x:c r="E58" s="50"/>
      <x:c r="F58" s="44"/>
      <x:c r="G58" s="44"/>
      <x:c r="H58" s="44"/>
      <x:c r="I58" s="64" t="n">
        <x:f>IF(OR(C58="",NOT(ISNUMBER(D58)),D58&lt;STEUERUNG!$B$7,D58&gt;EOMONTH(STEUERUNG!$B$7,0),G58="Entfällt",NOT(ISNUMBER(E58))),0,IF(A58="Einnahme",IF(OR(F58="Sicher",G58="Erledigt"),E58,0),IF(A58="Ausgabe",-E58,0)))</x:f>
        <x:v>0</x:v>
      </x:c>
      <x:c r="J58" s="74" t="str">
        <x:f>IF(COUNTA(A58:H58)=0,"",IF(OR(A58="",C58="",NOT(ISNUMBER(D58)),NOT(ISNUMBER(E58)),E58&lt;=0,G58="",AND(A58="Einnahme",F58="")),"PRÜFEN","OK"))</x:f>
      </x:c>
      <x:c r="K58" s="44"/>
    </x:row>
    <x:row r="59" ht="21" customHeight="1">
      <x:c r="A59" s="44"/>
      <x:c r="B59" s="44"/>
      <x:c r="C59" s="44"/>
      <x:c r="D59" s="54"/>
      <x:c r="E59" s="50"/>
      <x:c r="F59" s="44"/>
      <x:c r="G59" s="44"/>
      <x:c r="H59" s="44"/>
      <x:c r="I59" s="64" t="n">
        <x:f>IF(OR(C59="",NOT(ISNUMBER(D59)),D59&lt;STEUERUNG!$B$7,D59&gt;EOMONTH(STEUERUNG!$B$7,0),G59="Entfällt",NOT(ISNUMBER(E59))),0,IF(A59="Einnahme",IF(OR(F59="Sicher",G59="Erledigt"),E59,0),IF(A59="Ausgabe",-E59,0)))</x:f>
        <x:v>0</x:v>
      </x:c>
      <x:c r="J59" s="74" t="str">
        <x:f>IF(COUNTA(A59:H59)=0,"",IF(OR(A59="",C59="",NOT(ISNUMBER(D59)),NOT(ISNUMBER(E59)),E59&lt;=0,G59="",AND(A59="Einnahme",F59="")),"PRÜFEN","OK"))</x:f>
      </x:c>
      <x:c r="K59" s="44"/>
    </x:row>
    <x:row r="60" ht="21" customHeight="1">
      <x:c r="A60" s="44"/>
      <x:c r="B60" s="44"/>
      <x:c r="C60" s="44"/>
      <x:c r="D60" s="54"/>
      <x:c r="E60" s="50"/>
      <x:c r="F60" s="44"/>
      <x:c r="G60" s="44"/>
      <x:c r="H60" s="44"/>
      <x:c r="I60" s="64" t="n">
        <x:f>IF(OR(C60="",NOT(ISNUMBER(D60)),D60&lt;STEUERUNG!$B$7,D60&gt;EOMONTH(STEUERUNG!$B$7,0),G60="Entfällt",NOT(ISNUMBER(E60))),0,IF(A60="Einnahme",IF(OR(F60="Sicher",G60="Erledigt"),E60,0),IF(A60="Ausgabe",-E60,0)))</x:f>
        <x:v>0</x:v>
      </x:c>
      <x:c r="J60" s="74" t="str">
        <x:f>IF(COUNTA(A60:H60)=0,"",IF(OR(A60="",C60="",NOT(ISNUMBER(D60)),NOT(ISNUMBER(E60)),E60&lt;=0,G60="",AND(A60="Einnahme",F60="")),"PRÜFEN","OK"))</x:f>
      </x:c>
      <x:c r="K60" s="44"/>
    </x:row>
    <x:row r="61" ht="21" customHeight="1">
      <x:c r="A61" s="44"/>
      <x:c r="B61" s="44"/>
      <x:c r="C61" s="44"/>
      <x:c r="D61" s="54"/>
      <x:c r="E61" s="50"/>
      <x:c r="F61" s="44"/>
      <x:c r="G61" s="44"/>
      <x:c r="H61" s="44"/>
      <x:c r="I61" s="64" t="n">
        <x:f>IF(OR(C61="",NOT(ISNUMBER(D61)),D61&lt;STEUERUNG!$B$7,D61&gt;EOMONTH(STEUERUNG!$B$7,0),G61="Entfällt",NOT(ISNUMBER(E61))),0,IF(A61="Einnahme",IF(OR(F61="Sicher",G61="Erledigt"),E61,0),IF(A61="Ausgabe",-E61,0)))</x:f>
        <x:v>0</x:v>
      </x:c>
      <x:c r="J61" s="74" t="str">
        <x:f>IF(COUNTA(A61:H61)=0,"",IF(OR(A61="",C61="",NOT(ISNUMBER(D61)),NOT(ISNUMBER(E61)),E61&lt;=0,G61="",AND(A61="Einnahme",F61="")),"PRÜFEN","OK"))</x:f>
      </x:c>
      <x:c r="K61" s="44"/>
    </x:row>
    <x:row r="62" ht="21" customHeight="1">
      <x:c r="A62" s="44"/>
      <x:c r="B62" s="44"/>
      <x:c r="C62" s="44"/>
      <x:c r="D62" s="54"/>
      <x:c r="E62" s="50"/>
      <x:c r="F62" s="44"/>
      <x:c r="G62" s="44"/>
      <x:c r="H62" s="44"/>
      <x:c r="I62" s="64" t="n">
        <x:f>IF(OR(C62="",NOT(ISNUMBER(D62)),D62&lt;STEUERUNG!$B$7,D62&gt;EOMONTH(STEUERUNG!$B$7,0),G62="Entfällt",NOT(ISNUMBER(E62))),0,IF(A62="Einnahme",IF(OR(F62="Sicher",G62="Erledigt"),E62,0),IF(A62="Ausgabe",-E62,0)))</x:f>
        <x:v>0</x:v>
      </x:c>
      <x:c r="J62" s="74" t="str">
        <x:f>IF(COUNTA(A62:H62)=0,"",IF(OR(A62="",C62="",NOT(ISNUMBER(D62)),NOT(ISNUMBER(E62)),E62&lt;=0,G62="",AND(A62="Einnahme",F62="")),"PRÜFEN","OK"))</x:f>
      </x:c>
      <x:c r="K62" s="44"/>
    </x:row>
    <x:row r="63" ht="21" customHeight="1">
      <x:c r="A63" s="44"/>
      <x:c r="B63" s="44"/>
      <x:c r="C63" s="44"/>
      <x:c r="D63" s="54"/>
      <x:c r="E63" s="50"/>
      <x:c r="F63" s="44"/>
      <x:c r="G63" s="44"/>
      <x:c r="H63" s="44"/>
      <x:c r="I63" s="64" t="n">
        <x:f>IF(OR(C63="",NOT(ISNUMBER(D63)),D63&lt;STEUERUNG!$B$7,D63&gt;EOMONTH(STEUERUNG!$B$7,0),G63="Entfällt",NOT(ISNUMBER(E63))),0,IF(A63="Einnahme",IF(OR(F63="Sicher",G63="Erledigt"),E63,0),IF(A63="Ausgabe",-E63,0)))</x:f>
        <x:v>0</x:v>
      </x:c>
      <x:c r="J63" s="74" t="str">
        <x:f>IF(COUNTA(A63:H63)=0,"",IF(OR(A63="",C63="",NOT(ISNUMBER(D63)),NOT(ISNUMBER(E63)),E63&lt;=0,G63="",AND(A63="Einnahme",F63="")),"PRÜFEN","OK"))</x:f>
      </x:c>
      <x:c r="K63" s="44"/>
    </x:row>
    <x:row r="64" ht="21" customHeight="1">
      <x:c r="A64" s="44"/>
      <x:c r="B64" s="44"/>
      <x:c r="C64" s="44"/>
      <x:c r="D64" s="54"/>
      <x:c r="E64" s="50"/>
      <x:c r="F64" s="44"/>
      <x:c r="G64" s="44"/>
      <x:c r="H64" s="44"/>
      <x:c r="I64" s="64" t="n">
        <x:f>IF(OR(C64="",NOT(ISNUMBER(D64)),D64&lt;STEUERUNG!$B$7,D64&gt;EOMONTH(STEUERUNG!$B$7,0),G64="Entfällt",NOT(ISNUMBER(E64))),0,IF(A64="Einnahme",IF(OR(F64="Sicher",G64="Erledigt"),E64,0),IF(A64="Ausgabe",-E64,0)))</x:f>
        <x:v>0</x:v>
      </x:c>
      <x:c r="J64" s="74" t="str">
        <x:f>IF(COUNTA(A64:H64)=0,"",IF(OR(A64="",C64="",NOT(ISNUMBER(D64)),NOT(ISNUMBER(E64)),E64&lt;=0,G64="",AND(A64="Einnahme",F64="")),"PRÜFEN","OK"))</x:f>
      </x:c>
      <x:c r="K64" s="44"/>
    </x:row>
    <x:row r="65" ht="21" customHeight="1">
      <x:c r="A65" s="44"/>
      <x:c r="B65" s="44"/>
      <x:c r="C65" s="44"/>
      <x:c r="D65" s="54"/>
      <x:c r="E65" s="50"/>
      <x:c r="F65" s="44"/>
      <x:c r="G65" s="44"/>
      <x:c r="H65" s="44"/>
      <x:c r="I65" s="64" t="n">
        <x:f>IF(OR(C65="",NOT(ISNUMBER(D65)),D65&lt;STEUERUNG!$B$7,D65&gt;EOMONTH(STEUERUNG!$B$7,0),G65="Entfällt",NOT(ISNUMBER(E65))),0,IF(A65="Einnahme",IF(OR(F65="Sicher",G65="Erledigt"),E65,0),IF(A65="Ausgabe",-E65,0)))</x:f>
        <x:v>0</x:v>
      </x:c>
      <x:c r="J65" s="74" t="str">
        <x:f>IF(COUNTA(A65:H65)=0,"",IF(OR(A65="",C65="",NOT(ISNUMBER(D65)),NOT(ISNUMBER(E65)),E65&lt;=0,G65="",AND(A65="Einnahme",F65="")),"PRÜFEN","OK"))</x:f>
      </x:c>
      <x:c r="K65" s="44"/>
    </x:row>
    <x:row r="66" ht="21" customHeight="1">
      <x:c r="A66" s="44"/>
      <x:c r="B66" s="44"/>
      <x:c r="C66" s="44"/>
      <x:c r="D66" s="54"/>
      <x:c r="E66" s="50"/>
      <x:c r="F66" s="44"/>
      <x:c r="G66" s="44"/>
      <x:c r="H66" s="44"/>
      <x:c r="I66" s="64" t="n">
        <x:f>IF(OR(C66="",NOT(ISNUMBER(D66)),D66&lt;STEUERUNG!$B$7,D66&gt;EOMONTH(STEUERUNG!$B$7,0),G66="Entfällt",NOT(ISNUMBER(E66))),0,IF(A66="Einnahme",IF(OR(F66="Sicher",G66="Erledigt"),E66,0),IF(A66="Ausgabe",-E66,0)))</x:f>
        <x:v>0</x:v>
      </x:c>
      <x:c r="J66" s="74" t="str">
        <x:f>IF(COUNTA(A66:H66)=0,"",IF(OR(A66="",C66="",NOT(ISNUMBER(D66)),NOT(ISNUMBER(E66)),E66&lt;=0,G66="",AND(A66="Einnahme",F66="")),"PRÜFEN","OK"))</x:f>
      </x:c>
      <x:c r="K66" s="44"/>
    </x:row>
    <x:row r="67" ht="21" customHeight="1">
      <x:c r="A67" s="44"/>
      <x:c r="B67" s="44"/>
      <x:c r="C67" s="44"/>
      <x:c r="D67" s="54"/>
      <x:c r="E67" s="50"/>
      <x:c r="F67" s="44"/>
      <x:c r="G67" s="44"/>
      <x:c r="H67" s="44"/>
      <x:c r="I67" s="64" t="n">
        <x:f>IF(OR(C67="",NOT(ISNUMBER(D67)),D67&lt;STEUERUNG!$B$7,D67&gt;EOMONTH(STEUERUNG!$B$7,0),G67="Entfällt",NOT(ISNUMBER(E67))),0,IF(A67="Einnahme",IF(OR(F67="Sicher",G67="Erledigt"),E67,0),IF(A67="Ausgabe",-E67,0)))</x:f>
        <x:v>0</x:v>
      </x:c>
      <x:c r="J67" s="74" t="str">
        <x:f>IF(COUNTA(A67:H67)=0,"",IF(OR(A67="",C67="",NOT(ISNUMBER(D67)),NOT(ISNUMBER(E67)),E67&lt;=0,G67="",AND(A67="Einnahme",F67="")),"PRÜFEN","OK"))</x:f>
      </x:c>
      <x:c r="K67" s="44"/>
    </x:row>
    <x:row r="68" ht="21" customHeight="1">
      <x:c r="A68" s="44"/>
      <x:c r="B68" s="44"/>
      <x:c r="C68" s="44"/>
      <x:c r="D68" s="54"/>
      <x:c r="E68" s="50"/>
      <x:c r="F68" s="44"/>
      <x:c r="G68" s="44"/>
      <x:c r="H68" s="44"/>
      <x:c r="I68" s="64" t="n">
        <x:f>IF(OR(C68="",NOT(ISNUMBER(D68)),D68&lt;STEUERUNG!$B$7,D68&gt;EOMONTH(STEUERUNG!$B$7,0),G68="Entfällt",NOT(ISNUMBER(E68))),0,IF(A68="Einnahme",IF(OR(F68="Sicher",G68="Erledigt"),E68,0),IF(A68="Ausgabe",-E68,0)))</x:f>
        <x:v>0</x:v>
      </x:c>
      <x:c r="J68" s="74" t="str">
        <x:f>IF(COUNTA(A68:H68)=0,"",IF(OR(A68="",C68="",NOT(ISNUMBER(D68)),NOT(ISNUMBER(E68)),E68&lt;=0,G68="",AND(A68="Einnahme",F68="")),"PRÜFEN","OK"))</x:f>
      </x:c>
      <x:c r="K68" s="44"/>
    </x:row>
    <x:row r="69" ht="21" customHeight="1">
      <x:c r="A69" s="44"/>
      <x:c r="B69" s="44"/>
      <x:c r="C69" s="44"/>
      <x:c r="D69" s="54"/>
      <x:c r="E69" s="50"/>
      <x:c r="F69" s="44"/>
      <x:c r="G69" s="44"/>
      <x:c r="H69" s="44"/>
      <x:c r="I69" s="64" t="n">
        <x:f>IF(OR(C69="",NOT(ISNUMBER(D69)),D69&lt;STEUERUNG!$B$7,D69&gt;EOMONTH(STEUERUNG!$B$7,0),G69="Entfällt",NOT(ISNUMBER(E69))),0,IF(A69="Einnahme",IF(OR(F69="Sicher",G69="Erledigt"),E69,0),IF(A69="Ausgabe",-E69,0)))</x:f>
        <x:v>0</x:v>
      </x:c>
      <x:c r="J69" s="74" t="str">
        <x:f>IF(COUNTA(A69:H69)=0,"",IF(OR(A69="",C69="",NOT(ISNUMBER(D69)),NOT(ISNUMBER(E69)),E69&lt;=0,G69="",AND(A69="Einnahme",F69="")),"PRÜFEN","OK"))</x:f>
      </x:c>
      <x:c r="K69" s="44"/>
    </x:row>
    <x:row r="70" ht="21" customHeight="1">
      <x:c r="A70" s="44"/>
      <x:c r="B70" s="44"/>
      <x:c r="C70" s="44"/>
      <x:c r="D70" s="54"/>
      <x:c r="E70" s="50"/>
      <x:c r="F70" s="44"/>
      <x:c r="G70" s="44"/>
      <x:c r="H70" s="44"/>
      <x:c r="I70" s="64" t="n">
        <x:f>IF(OR(C70="",NOT(ISNUMBER(D70)),D70&lt;STEUERUNG!$B$7,D70&gt;EOMONTH(STEUERUNG!$B$7,0),G70="Entfällt",NOT(ISNUMBER(E70))),0,IF(A70="Einnahme",IF(OR(F70="Sicher",G70="Erledigt"),E70,0),IF(A70="Ausgabe",-E70,0)))</x:f>
        <x:v>0</x:v>
      </x:c>
      <x:c r="J70" s="74" t="str">
        <x:f>IF(COUNTA(A70:H70)=0,"",IF(OR(A70="",C70="",NOT(ISNUMBER(D70)),NOT(ISNUMBER(E70)),E70&lt;=0,G70="",AND(A70="Einnahme",F70="")),"PRÜFEN","OK"))</x:f>
      </x:c>
      <x:c r="K70" s="44"/>
    </x:row>
    <x:row r="71" ht="21" customHeight="1">
      <x:c r="A71" s="44"/>
      <x:c r="B71" s="44"/>
      <x:c r="C71" s="44"/>
      <x:c r="D71" s="54"/>
      <x:c r="E71" s="50"/>
      <x:c r="F71" s="44"/>
      <x:c r="G71" s="44"/>
      <x:c r="H71" s="44"/>
      <x:c r="I71" s="64" t="n">
        <x:f>IF(OR(C71="",NOT(ISNUMBER(D71)),D71&lt;STEUERUNG!$B$7,D71&gt;EOMONTH(STEUERUNG!$B$7,0),G71="Entfällt",NOT(ISNUMBER(E71))),0,IF(A71="Einnahme",IF(OR(F71="Sicher",G71="Erledigt"),E71,0),IF(A71="Ausgabe",-E71,0)))</x:f>
        <x:v>0</x:v>
      </x:c>
      <x:c r="J71" s="74" t="str">
        <x:f>IF(COUNTA(A71:H71)=0,"",IF(OR(A71="",C71="",NOT(ISNUMBER(D71)),NOT(ISNUMBER(E71)),E71&lt;=0,G71="",AND(A71="Einnahme",F71="")),"PRÜFEN","OK"))</x:f>
      </x:c>
      <x:c r="K71" s="44"/>
    </x:row>
    <x:row r="72" ht="21" customHeight="1">
      <x:c r="A72" s="44"/>
      <x:c r="B72" s="44"/>
      <x:c r="C72" s="44"/>
      <x:c r="D72" s="54"/>
      <x:c r="E72" s="50"/>
      <x:c r="F72" s="44"/>
      <x:c r="G72" s="44"/>
      <x:c r="H72" s="44"/>
      <x:c r="I72" s="64" t="n">
        <x:f>IF(OR(C72="",NOT(ISNUMBER(D72)),D72&lt;STEUERUNG!$B$7,D72&gt;EOMONTH(STEUERUNG!$B$7,0),G72="Entfällt",NOT(ISNUMBER(E72))),0,IF(A72="Einnahme",IF(OR(F72="Sicher",G72="Erledigt"),E72,0),IF(A72="Ausgabe",-E72,0)))</x:f>
        <x:v>0</x:v>
      </x:c>
      <x:c r="J72" s="74" t="str">
        <x:f>IF(COUNTA(A72:H72)=0,"",IF(OR(A72="",C72="",NOT(ISNUMBER(D72)),NOT(ISNUMBER(E72)),E72&lt;=0,G72="",AND(A72="Einnahme",F72="")),"PRÜFEN","OK"))</x:f>
      </x:c>
      <x:c r="K72" s="44"/>
    </x:row>
    <x:row r="73" ht="21" customHeight="1">
      <x:c r="A73" s="44"/>
      <x:c r="B73" s="44"/>
      <x:c r="C73" s="44"/>
      <x:c r="D73" s="54"/>
      <x:c r="E73" s="50"/>
      <x:c r="F73" s="44"/>
      <x:c r="G73" s="44"/>
      <x:c r="H73" s="44"/>
      <x:c r="I73" s="64" t="n">
        <x:f>IF(OR(C73="",NOT(ISNUMBER(D73)),D73&lt;STEUERUNG!$B$7,D73&gt;EOMONTH(STEUERUNG!$B$7,0),G73="Entfällt",NOT(ISNUMBER(E73))),0,IF(A73="Einnahme",IF(OR(F73="Sicher",G73="Erledigt"),E73,0),IF(A73="Ausgabe",-E73,0)))</x:f>
        <x:v>0</x:v>
      </x:c>
      <x:c r="J73" s="74" t="str">
        <x:f>IF(COUNTA(A73:H73)=0,"",IF(OR(A73="",C73="",NOT(ISNUMBER(D73)),NOT(ISNUMBER(E73)),E73&lt;=0,G73="",AND(A73="Einnahme",F73="")),"PRÜFEN","OK"))</x:f>
      </x:c>
      <x:c r="K73" s="44"/>
    </x:row>
    <x:row r="74" ht="21" customHeight="1">
      <x:c r="A74" s="44"/>
      <x:c r="B74" s="44"/>
      <x:c r="C74" s="44"/>
      <x:c r="D74" s="54"/>
      <x:c r="E74" s="50"/>
      <x:c r="F74" s="44"/>
      <x:c r="G74" s="44"/>
      <x:c r="H74" s="44"/>
      <x:c r="I74" s="64" t="n">
        <x:f>IF(OR(C74="",NOT(ISNUMBER(D74)),D74&lt;STEUERUNG!$B$7,D74&gt;EOMONTH(STEUERUNG!$B$7,0),G74="Entfällt",NOT(ISNUMBER(E74))),0,IF(A74="Einnahme",IF(OR(F74="Sicher",G74="Erledigt"),E74,0),IF(A74="Ausgabe",-E74,0)))</x:f>
        <x:v>0</x:v>
      </x:c>
      <x:c r="J74" s="74" t="str">
        <x:f>IF(COUNTA(A74:H74)=0,"",IF(OR(A74="",C74="",NOT(ISNUMBER(D74)),NOT(ISNUMBER(E74)),E74&lt;=0,G74="",AND(A74="Einnahme",F74="")),"PRÜFEN","OK"))</x:f>
      </x:c>
      <x:c r="K74" s="44"/>
    </x:row>
    <x:row r="75" ht="21" customHeight="1">
      <x:c r="A75" s="44"/>
      <x:c r="B75" s="44"/>
      <x:c r="C75" s="44"/>
      <x:c r="D75" s="54"/>
      <x:c r="E75" s="50"/>
      <x:c r="F75" s="44"/>
      <x:c r="G75" s="44"/>
      <x:c r="H75" s="44"/>
      <x:c r="I75" s="64" t="n">
        <x:f>IF(OR(C75="",NOT(ISNUMBER(D75)),D75&lt;STEUERUNG!$B$7,D75&gt;EOMONTH(STEUERUNG!$B$7,0),G75="Entfällt",NOT(ISNUMBER(E75))),0,IF(A75="Einnahme",IF(OR(F75="Sicher",G75="Erledigt"),E75,0),IF(A75="Ausgabe",-E75,0)))</x:f>
        <x:v>0</x:v>
      </x:c>
      <x:c r="J75" s="74" t="str">
        <x:f>IF(COUNTA(A75:H75)=0,"",IF(OR(A75="",C75="",NOT(ISNUMBER(D75)),NOT(ISNUMBER(E75)),E75&lt;=0,G75="",AND(A75="Einnahme",F75="")),"PRÜFEN","OK"))</x:f>
      </x:c>
      <x:c r="K75" s="44"/>
    </x:row>
    <x:row r="76" ht="21" customHeight="1">
      <x:c r="A76" s="44"/>
      <x:c r="B76" s="44"/>
      <x:c r="C76" s="44"/>
      <x:c r="D76" s="54"/>
      <x:c r="E76" s="50"/>
      <x:c r="F76" s="44"/>
      <x:c r="G76" s="44"/>
      <x:c r="H76" s="44"/>
      <x:c r="I76" s="64" t="n">
        <x:f>IF(OR(C76="",NOT(ISNUMBER(D76)),D76&lt;STEUERUNG!$B$7,D76&gt;EOMONTH(STEUERUNG!$B$7,0),G76="Entfällt",NOT(ISNUMBER(E76))),0,IF(A76="Einnahme",IF(OR(F76="Sicher",G76="Erledigt"),E76,0),IF(A76="Ausgabe",-E76,0)))</x:f>
        <x:v>0</x:v>
      </x:c>
      <x:c r="J76" s="74" t="str">
        <x:f>IF(COUNTA(A76:H76)=0,"",IF(OR(A76="",C76="",NOT(ISNUMBER(D76)),NOT(ISNUMBER(E76)),E76&lt;=0,G76="",AND(A76="Einnahme",F76="")),"PRÜFEN","OK"))</x:f>
      </x:c>
      <x:c r="K76" s="44"/>
    </x:row>
    <x:row r="77" ht="21" customHeight="1">
      <x:c r="A77" s="44"/>
      <x:c r="B77" s="44"/>
      <x:c r="C77" s="44"/>
      <x:c r="D77" s="54"/>
      <x:c r="E77" s="50"/>
      <x:c r="F77" s="44"/>
      <x:c r="G77" s="44"/>
      <x:c r="H77" s="44"/>
      <x:c r="I77" s="64" t="n">
        <x:f>IF(OR(C77="",NOT(ISNUMBER(D77)),D77&lt;STEUERUNG!$B$7,D77&gt;EOMONTH(STEUERUNG!$B$7,0),G77="Entfällt",NOT(ISNUMBER(E77))),0,IF(A77="Einnahme",IF(OR(F77="Sicher",G77="Erledigt"),E77,0),IF(A77="Ausgabe",-E77,0)))</x:f>
        <x:v>0</x:v>
      </x:c>
      <x:c r="J77" s="74" t="str">
        <x:f>IF(COUNTA(A77:H77)=0,"",IF(OR(A77="",C77="",NOT(ISNUMBER(D77)),NOT(ISNUMBER(E77)),E77&lt;=0,G77="",AND(A77="Einnahme",F77="")),"PRÜFEN","OK"))</x:f>
      </x:c>
      <x:c r="K77" s="44"/>
    </x:row>
    <x:row r="78" ht="21" customHeight="1">
      <x:c r="A78" s="44"/>
      <x:c r="B78" s="44"/>
      <x:c r="C78" s="44"/>
      <x:c r="D78" s="54"/>
      <x:c r="E78" s="50"/>
      <x:c r="F78" s="44"/>
      <x:c r="G78" s="44"/>
      <x:c r="H78" s="44"/>
      <x:c r="I78" s="64" t="n">
        <x:f>IF(OR(C78="",NOT(ISNUMBER(D78)),D78&lt;STEUERUNG!$B$7,D78&gt;EOMONTH(STEUERUNG!$B$7,0),G78="Entfällt",NOT(ISNUMBER(E78))),0,IF(A78="Einnahme",IF(OR(F78="Sicher",G78="Erledigt"),E78,0),IF(A78="Ausgabe",-E78,0)))</x:f>
        <x:v>0</x:v>
      </x:c>
      <x:c r="J78" s="74" t="str">
        <x:f>IF(COUNTA(A78:H78)=0,"",IF(OR(A78="",C78="",NOT(ISNUMBER(D78)),NOT(ISNUMBER(E78)),E78&lt;=0,G78="",AND(A78="Einnahme",F78="")),"PRÜFEN","OK"))</x:f>
      </x:c>
      <x:c r="K78" s="44"/>
    </x:row>
    <x:row r="79" ht="21" customHeight="1">
      <x:c r="A79" s="44"/>
      <x:c r="B79" s="44"/>
      <x:c r="C79" s="44"/>
      <x:c r="D79" s="54"/>
      <x:c r="E79" s="50"/>
      <x:c r="F79" s="44"/>
      <x:c r="G79" s="44"/>
      <x:c r="H79" s="44"/>
      <x:c r="I79" s="64" t="n">
        <x:f>IF(OR(C79="",NOT(ISNUMBER(D79)),D79&lt;STEUERUNG!$B$7,D79&gt;EOMONTH(STEUERUNG!$B$7,0),G79="Entfällt",NOT(ISNUMBER(E79))),0,IF(A79="Einnahme",IF(OR(F79="Sicher",G79="Erledigt"),E79,0),IF(A79="Ausgabe",-E79,0)))</x:f>
        <x:v>0</x:v>
      </x:c>
      <x:c r="J79" s="74" t="str">
        <x:f>IF(COUNTA(A79:H79)=0,"",IF(OR(A79="",C79="",NOT(ISNUMBER(D79)),NOT(ISNUMBER(E79)),E79&lt;=0,G79="",AND(A79="Einnahme",F79="")),"PRÜFEN","OK"))</x:f>
      </x:c>
      <x:c r="K79" s="44"/>
    </x:row>
    <x:row r="80" ht="21" customHeight="1">
      <x:c r="A80" s="44"/>
      <x:c r="B80" s="44"/>
      <x:c r="C80" s="44"/>
      <x:c r="D80" s="54"/>
      <x:c r="E80" s="50"/>
      <x:c r="F80" s="44"/>
      <x:c r="G80" s="44"/>
      <x:c r="H80" s="44"/>
      <x:c r="I80" s="64" t="n">
        <x:f>IF(OR(C80="",NOT(ISNUMBER(D80)),D80&lt;STEUERUNG!$B$7,D80&gt;EOMONTH(STEUERUNG!$B$7,0),G80="Entfällt",NOT(ISNUMBER(E80))),0,IF(A80="Einnahme",IF(OR(F80="Sicher",G80="Erledigt"),E80,0),IF(A80="Ausgabe",-E80,0)))</x:f>
        <x:v>0</x:v>
      </x:c>
      <x:c r="J80" s="74" t="str">
        <x:f>IF(COUNTA(A80:H80)=0,"",IF(OR(A80="",C80="",NOT(ISNUMBER(D80)),NOT(ISNUMBER(E80)),E80&lt;=0,G80="",AND(A80="Einnahme",F80="")),"PRÜFEN","OK"))</x:f>
      </x:c>
      <x:c r="K80" s="44"/>
    </x:row>
    <x:row r="81" ht="21" customHeight="1">
      <x:c r="A81" s="44"/>
      <x:c r="B81" s="44"/>
      <x:c r="C81" s="44"/>
      <x:c r="D81" s="54"/>
      <x:c r="E81" s="50"/>
      <x:c r="F81" s="44"/>
      <x:c r="G81" s="44"/>
      <x:c r="H81" s="44"/>
      <x:c r="I81" s="64" t="n">
        <x:f>IF(OR(C81="",NOT(ISNUMBER(D81)),D81&lt;STEUERUNG!$B$7,D81&gt;EOMONTH(STEUERUNG!$B$7,0),G81="Entfällt",NOT(ISNUMBER(E81))),0,IF(A81="Einnahme",IF(OR(F81="Sicher",G81="Erledigt"),E81,0),IF(A81="Ausgabe",-E81,0)))</x:f>
        <x:v>0</x:v>
      </x:c>
      <x:c r="J81" s="74" t="str">
        <x:f>IF(COUNTA(A81:H81)=0,"",IF(OR(A81="",C81="",NOT(ISNUMBER(D81)),NOT(ISNUMBER(E81)),E81&lt;=0,G81="",AND(A81="Einnahme",F81="")),"PRÜFEN","OK"))</x:f>
      </x:c>
      <x:c r="K81" s="44"/>
    </x:row>
    <x:row r="82" ht="21" customHeight="1">
      <x:c r="A82" s="44"/>
      <x:c r="B82" s="44"/>
      <x:c r="C82" s="44"/>
      <x:c r="D82" s="54"/>
      <x:c r="E82" s="50"/>
      <x:c r="F82" s="44"/>
      <x:c r="G82" s="44"/>
      <x:c r="H82" s="44"/>
      <x:c r="I82" s="64" t="n">
        <x:f>IF(OR(C82="",NOT(ISNUMBER(D82)),D82&lt;STEUERUNG!$B$7,D82&gt;EOMONTH(STEUERUNG!$B$7,0),G82="Entfällt",NOT(ISNUMBER(E82))),0,IF(A82="Einnahme",IF(OR(F82="Sicher",G82="Erledigt"),E82,0),IF(A82="Ausgabe",-E82,0)))</x:f>
        <x:v>0</x:v>
      </x:c>
      <x:c r="J82" s="74" t="str">
        <x:f>IF(COUNTA(A82:H82)=0,"",IF(OR(A82="",C82="",NOT(ISNUMBER(D82)),NOT(ISNUMBER(E82)),E82&lt;=0,G82="",AND(A82="Einnahme",F82="")),"PRÜFEN","OK"))</x:f>
      </x:c>
      <x:c r="K82" s="44"/>
    </x:row>
    <x:row r="83" ht="21" customHeight="1">
      <x:c r="A83" s="44"/>
      <x:c r="B83" s="44"/>
      <x:c r="C83" s="44"/>
      <x:c r="D83" s="54"/>
      <x:c r="E83" s="50"/>
      <x:c r="F83" s="44"/>
      <x:c r="G83" s="44"/>
      <x:c r="H83" s="44"/>
      <x:c r="I83" s="64" t="n">
        <x:f>IF(OR(C83="",NOT(ISNUMBER(D83)),D83&lt;STEUERUNG!$B$7,D83&gt;EOMONTH(STEUERUNG!$B$7,0),G83="Entfällt",NOT(ISNUMBER(E83))),0,IF(A83="Einnahme",IF(OR(F83="Sicher",G83="Erledigt"),E83,0),IF(A83="Ausgabe",-E83,0)))</x:f>
        <x:v>0</x:v>
      </x:c>
      <x:c r="J83" s="74" t="str">
        <x:f>IF(COUNTA(A83:H83)=0,"",IF(OR(A83="",C83="",NOT(ISNUMBER(D83)),NOT(ISNUMBER(E83)),E83&lt;=0,G83="",AND(A83="Einnahme",F83="")),"PRÜFEN","OK"))</x:f>
      </x:c>
      <x:c r="K83" s="44"/>
    </x:row>
    <x:row r="84" ht="21" customHeight="1">
      <x:c r="A84" s="44"/>
      <x:c r="B84" s="44"/>
      <x:c r="C84" s="44"/>
      <x:c r="D84" s="54"/>
      <x:c r="E84" s="50"/>
      <x:c r="F84" s="44"/>
      <x:c r="G84" s="44"/>
      <x:c r="H84" s="44"/>
      <x:c r="I84" s="64" t="n">
        <x:f>IF(OR(C84="",NOT(ISNUMBER(D84)),D84&lt;STEUERUNG!$B$7,D84&gt;EOMONTH(STEUERUNG!$B$7,0),G84="Entfällt",NOT(ISNUMBER(E84))),0,IF(A84="Einnahme",IF(OR(F84="Sicher",G84="Erledigt"),E84,0),IF(A84="Ausgabe",-E84,0)))</x:f>
        <x:v>0</x:v>
      </x:c>
      <x:c r="J84" s="74" t="str">
        <x:f>IF(COUNTA(A84:H84)=0,"",IF(OR(A84="",C84="",NOT(ISNUMBER(D84)),NOT(ISNUMBER(E84)),E84&lt;=0,G84="",AND(A84="Einnahme",F84="")),"PRÜFEN","OK"))</x:f>
      </x:c>
      <x:c r="K84" s="44"/>
    </x:row>
    <x:row r="85" ht="21" customHeight="1">
      <x:c r="A85" s="44"/>
      <x:c r="B85" s="44"/>
      <x:c r="C85" s="44"/>
      <x:c r="D85" s="54"/>
      <x:c r="E85" s="50"/>
      <x:c r="F85" s="44"/>
      <x:c r="G85" s="44"/>
      <x:c r="H85" s="44"/>
      <x:c r="I85" s="64" t="n">
        <x:f>IF(OR(C85="",NOT(ISNUMBER(D85)),D85&lt;STEUERUNG!$B$7,D85&gt;EOMONTH(STEUERUNG!$B$7,0),G85="Entfällt",NOT(ISNUMBER(E85))),0,IF(A85="Einnahme",IF(OR(F85="Sicher",G85="Erledigt"),E85,0),IF(A85="Ausgabe",-E85,0)))</x:f>
        <x:v>0</x:v>
      </x:c>
      <x:c r="J85" s="74" t="str">
        <x:f>IF(COUNTA(A85:H85)=0,"",IF(OR(A85="",C85="",NOT(ISNUMBER(D85)),NOT(ISNUMBER(E85)),E85&lt;=0,G85="",AND(A85="Einnahme",F85="")),"PRÜFEN","OK"))</x:f>
      </x:c>
      <x:c r="K85" s="44"/>
    </x:row>
    <x:row r="86" ht="21" customHeight="1">
      <x:c r="A86" s="44"/>
      <x:c r="B86" s="44"/>
      <x:c r="C86" s="44"/>
      <x:c r="D86" s="54"/>
      <x:c r="E86" s="50"/>
      <x:c r="F86" s="44"/>
      <x:c r="G86" s="44"/>
      <x:c r="H86" s="44"/>
      <x:c r="I86" s="64" t="n">
        <x:f>IF(OR(C86="",NOT(ISNUMBER(D86)),D86&lt;STEUERUNG!$B$7,D86&gt;EOMONTH(STEUERUNG!$B$7,0),G86="Entfällt",NOT(ISNUMBER(E86))),0,IF(A86="Einnahme",IF(OR(F86="Sicher",G86="Erledigt"),E86,0),IF(A86="Ausgabe",-E86,0)))</x:f>
        <x:v>0</x:v>
      </x:c>
      <x:c r="J86" s="74" t="str">
        <x:f>IF(COUNTA(A86:H86)=0,"",IF(OR(A86="",C86="",NOT(ISNUMBER(D86)),NOT(ISNUMBER(E86)),E86&lt;=0,G86="",AND(A86="Einnahme",F86="")),"PRÜFEN","OK"))</x:f>
      </x:c>
      <x:c r="K86" s="44"/>
    </x:row>
    <x:row r="87" ht="21" customHeight="1">
      <x:c r="A87" s="44"/>
      <x:c r="B87" s="44"/>
      <x:c r="C87" s="44"/>
      <x:c r="D87" s="54"/>
      <x:c r="E87" s="50"/>
      <x:c r="F87" s="44"/>
      <x:c r="G87" s="44"/>
      <x:c r="H87" s="44"/>
      <x:c r="I87" s="64" t="n">
        <x:f>IF(OR(C87="",NOT(ISNUMBER(D87)),D87&lt;STEUERUNG!$B$7,D87&gt;EOMONTH(STEUERUNG!$B$7,0),G87="Entfällt",NOT(ISNUMBER(E87))),0,IF(A87="Einnahme",IF(OR(F87="Sicher",G87="Erledigt"),E87,0),IF(A87="Ausgabe",-E87,0)))</x:f>
        <x:v>0</x:v>
      </x:c>
      <x:c r="J87" s="74" t="str">
        <x:f>IF(COUNTA(A87:H87)=0,"",IF(OR(A87="",C87="",NOT(ISNUMBER(D87)),NOT(ISNUMBER(E87)),E87&lt;=0,G87="",AND(A87="Einnahme",F87="")),"PRÜFEN","OK"))</x:f>
      </x:c>
      <x:c r="K87" s="44"/>
    </x:row>
    <x:row r="88" ht="21" customHeight="1">
      <x:c r="A88" s="44"/>
      <x:c r="B88" s="44"/>
      <x:c r="C88" s="44"/>
      <x:c r="D88" s="54"/>
      <x:c r="E88" s="50"/>
      <x:c r="F88" s="44"/>
      <x:c r="G88" s="44"/>
      <x:c r="H88" s="44"/>
      <x:c r="I88" s="64" t="n">
        <x:f>IF(OR(C88="",NOT(ISNUMBER(D88)),D88&lt;STEUERUNG!$B$7,D88&gt;EOMONTH(STEUERUNG!$B$7,0),G88="Entfällt",NOT(ISNUMBER(E88))),0,IF(A88="Einnahme",IF(OR(F88="Sicher",G88="Erledigt"),E88,0),IF(A88="Ausgabe",-E88,0)))</x:f>
        <x:v>0</x:v>
      </x:c>
      <x:c r="J88" s="74" t="str">
        <x:f>IF(COUNTA(A88:H88)=0,"",IF(OR(A88="",C88="",NOT(ISNUMBER(D88)),NOT(ISNUMBER(E88)),E88&lt;=0,G88="",AND(A88="Einnahme",F88="")),"PRÜFEN","OK"))</x:f>
      </x:c>
      <x:c r="K88" s="44"/>
    </x:row>
    <x:row r="89" ht="21" customHeight="1">
      <x:c r="A89" s="44"/>
      <x:c r="B89" s="44"/>
      <x:c r="C89" s="44"/>
      <x:c r="D89" s="54"/>
      <x:c r="E89" s="50"/>
      <x:c r="F89" s="44"/>
      <x:c r="G89" s="44"/>
      <x:c r="H89" s="44"/>
      <x:c r="I89" s="64" t="n">
        <x:f>IF(OR(C89="",NOT(ISNUMBER(D89)),D89&lt;STEUERUNG!$B$7,D89&gt;EOMONTH(STEUERUNG!$B$7,0),G89="Entfällt",NOT(ISNUMBER(E89))),0,IF(A89="Einnahme",IF(OR(F89="Sicher",G89="Erledigt"),E89,0),IF(A89="Ausgabe",-E89,0)))</x:f>
        <x:v>0</x:v>
      </x:c>
      <x:c r="J89" s="74" t="str">
        <x:f>IF(COUNTA(A89:H89)=0,"",IF(OR(A89="",C89="",NOT(ISNUMBER(D89)),NOT(ISNUMBER(E89)),E89&lt;=0,G89="",AND(A89="Einnahme",F89="")),"PRÜFEN","OK"))</x:f>
      </x:c>
      <x:c r="K89" s="44"/>
    </x:row>
    <x:row r="90" ht="21" customHeight="1">
      <x:c r="A90" s="44"/>
      <x:c r="B90" s="44"/>
      <x:c r="C90" s="44"/>
      <x:c r="D90" s="54"/>
      <x:c r="E90" s="50"/>
      <x:c r="F90" s="44"/>
      <x:c r="G90" s="44"/>
      <x:c r="H90" s="44"/>
      <x:c r="I90" s="64" t="n">
        <x:f>IF(OR(C90="",NOT(ISNUMBER(D90)),D90&lt;STEUERUNG!$B$7,D90&gt;EOMONTH(STEUERUNG!$B$7,0),G90="Entfällt",NOT(ISNUMBER(E90))),0,IF(A90="Einnahme",IF(OR(F90="Sicher",G90="Erledigt"),E90,0),IF(A90="Ausgabe",-E90,0)))</x:f>
        <x:v>0</x:v>
      </x:c>
      <x:c r="J90" s="74" t="str">
        <x:f>IF(COUNTA(A90:H90)=0,"",IF(OR(A90="",C90="",NOT(ISNUMBER(D90)),NOT(ISNUMBER(E90)),E90&lt;=0,G90="",AND(A90="Einnahme",F90="")),"PRÜFEN","OK"))</x:f>
      </x:c>
      <x:c r="K90" s="44"/>
    </x:row>
    <x:row r="91" ht="21" customHeight="1">
      <x:c r="A91" s="44"/>
      <x:c r="B91" s="44"/>
      <x:c r="C91" s="44"/>
      <x:c r="D91" s="54"/>
      <x:c r="E91" s="50"/>
      <x:c r="F91" s="44"/>
      <x:c r="G91" s="44"/>
      <x:c r="H91" s="44"/>
      <x:c r="I91" s="64" t="n">
        <x:f>IF(OR(C91="",NOT(ISNUMBER(D91)),D91&lt;STEUERUNG!$B$7,D91&gt;EOMONTH(STEUERUNG!$B$7,0),G91="Entfällt",NOT(ISNUMBER(E91))),0,IF(A91="Einnahme",IF(OR(F91="Sicher",G91="Erledigt"),E91,0),IF(A91="Ausgabe",-E91,0)))</x:f>
        <x:v>0</x:v>
      </x:c>
      <x:c r="J91" s="74" t="str">
        <x:f>IF(COUNTA(A91:H91)=0,"",IF(OR(A91="",C91="",NOT(ISNUMBER(D91)),NOT(ISNUMBER(E91)),E91&lt;=0,G91="",AND(A91="Einnahme",F91="")),"PRÜFEN","OK"))</x:f>
      </x:c>
      <x:c r="K91" s="44"/>
    </x:row>
    <x:row r="92" ht="21" customHeight="1">
      <x:c r="A92" s="44"/>
      <x:c r="B92" s="44"/>
      <x:c r="C92" s="44"/>
      <x:c r="D92" s="54"/>
      <x:c r="E92" s="50"/>
      <x:c r="F92" s="44"/>
      <x:c r="G92" s="44"/>
      <x:c r="H92" s="44"/>
      <x:c r="I92" s="64" t="n">
        <x:f>IF(OR(C92="",NOT(ISNUMBER(D92)),D92&lt;STEUERUNG!$B$7,D92&gt;EOMONTH(STEUERUNG!$B$7,0),G92="Entfällt",NOT(ISNUMBER(E92))),0,IF(A92="Einnahme",IF(OR(F92="Sicher",G92="Erledigt"),E92,0),IF(A92="Ausgabe",-E92,0)))</x:f>
        <x:v>0</x:v>
      </x:c>
      <x:c r="J92" s="74" t="str">
        <x:f>IF(COUNTA(A92:H92)=0,"",IF(OR(A92="",C92="",NOT(ISNUMBER(D92)),NOT(ISNUMBER(E92)),E92&lt;=0,G92="",AND(A92="Einnahme",F92="")),"PRÜFEN","OK"))</x:f>
      </x:c>
      <x:c r="K92" s="44"/>
    </x:row>
    <x:row r="93" ht="21" customHeight="1">
      <x:c r="A93" s="44"/>
      <x:c r="B93" s="44"/>
      <x:c r="C93" s="44"/>
      <x:c r="D93" s="54"/>
      <x:c r="E93" s="50"/>
      <x:c r="F93" s="44"/>
      <x:c r="G93" s="44"/>
      <x:c r="H93" s="44"/>
      <x:c r="I93" s="64" t="n">
        <x:f>IF(OR(C93="",NOT(ISNUMBER(D93)),D93&lt;STEUERUNG!$B$7,D93&gt;EOMONTH(STEUERUNG!$B$7,0),G93="Entfällt",NOT(ISNUMBER(E93))),0,IF(A93="Einnahme",IF(OR(F93="Sicher",G93="Erledigt"),E93,0),IF(A93="Ausgabe",-E93,0)))</x:f>
        <x:v>0</x:v>
      </x:c>
      <x:c r="J93" s="74" t="str">
        <x:f>IF(COUNTA(A93:H93)=0,"",IF(OR(A93="",C93="",NOT(ISNUMBER(D93)),NOT(ISNUMBER(E93)),E93&lt;=0,G93="",AND(A93="Einnahme",F93="")),"PRÜFEN","OK"))</x:f>
      </x:c>
      <x:c r="K93" s="44"/>
    </x:row>
    <x:row r="94" ht="21" customHeight="1">
      <x:c r="A94" s="44"/>
      <x:c r="B94" s="44"/>
      <x:c r="C94" s="44"/>
      <x:c r="D94" s="54"/>
      <x:c r="E94" s="50"/>
      <x:c r="F94" s="44"/>
      <x:c r="G94" s="44"/>
      <x:c r="H94" s="44"/>
      <x:c r="I94" s="64" t="n">
        <x:f>IF(OR(C94="",NOT(ISNUMBER(D94)),D94&lt;STEUERUNG!$B$7,D94&gt;EOMONTH(STEUERUNG!$B$7,0),G94="Entfällt",NOT(ISNUMBER(E94))),0,IF(A94="Einnahme",IF(OR(F94="Sicher",G94="Erledigt"),E94,0),IF(A94="Ausgabe",-E94,0)))</x:f>
        <x:v>0</x:v>
      </x:c>
      <x:c r="J94" s="74" t="str">
        <x:f>IF(COUNTA(A94:H94)=0,"",IF(OR(A94="",C94="",NOT(ISNUMBER(D94)),NOT(ISNUMBER(E94)),E94&lt;=0,G94="",AND(A94="Einnahme",F94="")),"PRÜFEN","OK"))</x:f>
      </x:c>
      <x:c r="K94" s="44"/>
    </x:row>
    <x:row r="95" ht="21" customHeight="1">
      <x:c r="A95" s="44"/>
      <x:c r="B95" s="44"/>
      <x:c r="C95" s="44"/>
      <x:c r="D95" s="54"/>
      <x:c r="E95" s="50"/>
      <x:c r="F95" s="44"/>
      <x:c r="G95" s="44"/>
      <x:c r="H95" s="44"/>
      <x:c r="I95" s="64" t="n">
        <x:f>IF(OR(C95="",NOT(ISNUMBER(D95)),D95&lt;STEUERUNG!$B$7,D95&gt;EOMONTH(STEUERUNG!$B$7,0),G95="Entfällt",NOT(ISNUMBER(E95))),0,IF(A95="Einnahme",IF(OR(F95="Sicher",G95="Erledigt"),E95,0),IF(A95="Ausgabe",-E95,0)))</x:f>
        <x:v>0</x:v>
      </x:c>
      <x:c r="J95" s="74" t="str">
        <x:f>IF(COUNTA(A95:H95)=0,"",IF(OR(A95="",C95="",NOT(ISNUMBER(D95)),NOT(ISNUMBER(E95)),E95&lt;=0,G95="",AND(A95="Einnahme",F95="")),"PRÜFEN","OK"))</x:f>
      </x:c>
      <x:c r="K95" s="44"/>
    </x:row>
    <x:row r="96" ht="21" customHeight="1">
      <x:c r="A96" s="44"/>
      <x:c r="B96" s="44"/>
      <x:c r="C96" s="44"/>
      <x:c r="D96" s="54"/>
      <x:c r="E96" s="50"/>
      <x:c r="F96" s="44"/>
      <x:c r="G96" s="44"/>
      <x:c r="H96" s="44"/>
      <x:c r="I96" s="64" t="n">
        <x:f>IF(OR(C96="",NOT(ISNUMBER(D96)),D96&lt;STEUERUNG!$B$7,D96&gt;EOMONTH(STEUERUNG!$B$7,0),G96="Entfällt",NOT(ISNUMBER(E96))),0,IF(A96="Einnahme",IF(OR(F96="Sicher",G96="Erledigt"),E96,0),IF(A96="Ausgabe",-E96,0)))</x:f>
        <x:v>0</x:v>
      </x:c>
      <x:c r="J96" s="74" t="str">
        <x:f>IF(COUNTA(A96:H96)=0,"",IF(OR(A96="",C96="",NOT(ISNUMBER(D96)),NOT(ISNUMBER(E96)),E96&lt;=0,G96="",AND(A96="Einnahme",F96="")),"PRÜFEN","OK"))</x:f>
      </x:c>
      <x:c r="K96" s="44"/>
    </x:row>
    <x:row r="97" ht="21" customHeight="1">
      <x:c r="A97" s="44"/>
      <x:c r="B97" s="44"/>
      <x:c r="C97" s="44"/>
      <x:c r="D97" s="54"/>
      <x:c r="E97" s="50"/>
      <x:c r="F97" s="44"/>
      <x:c r="G97" s="44"/>
      <x:c r="H97" s="44"/>
      <x:c r="I97" s="64" t="n">
        <x:f>IF(OR(C97="",NOT(ISNUMBER(D97)),D97&lt;STEUERUNG!$B$7,D97&gt;EOMONTH(STEUERUNG!$B$7,0),G97="Entfällt",NOT(ISNUMBER(E97))),0,IF(A97="Einnahme",IF(OR(F97="Sicher",G97="Erledigt"),E97,0),IF(A97="Ausgabe",-E97,0)))</x:f>
        <x:v>0</x:v>
      </x:c>
      <x:c r="J97" s="74" t="str">
        <x:f>IF(COUNTA(A97:H97)=0,"",IF(OR(A97="",C97="",NOT(ISNUMBER(D97)),NOT(ISNUMBER(E97)),E97&lt;=0,G97="",AND(A97="Einnahme",F97="")),"PRÜFEN","OK"))</x:f>
      </x:c>
      <x:c r="K97" s="44"/>
    </x:row>
    <x:row r="98" ht="21" customHeight="1">
      <x:c r="A98" s="44"/>
      <x:c r="B98" s="44"/>
      <x:c r="C98" s="44"/>
      <x:c r="D98" s="54"/>
      <x:c r="E98" s="50"/>
      <x:c r="F98" s="44"/>
      <x:c r="G98" s="44"/>
      <x:c r="H98" s="44"/>
      <x:c r="I98" s="64" t="n">
        <x:f>IF(OR(C98="",NOT(ISNUMBER(D98)),D98&lt;STEUERUNG!$B$7,D98&gt;EOMONTH(STEUERUNG!$B$7,0),G98="Entfällt",NOT(ISNUMBER(E98))),0,IF(A98="Einnahme",IF(OR(F98="Sicher",G98="Erledigt"),E98,0),IF(A98="Ausgabe",-E98,0)))</x:f>
        <x:v>0</x:v>
      </x:c>
      <x:c r="J98" s="74" t="str">
        <x:f>IF(COUNTA(A98:H98)=0,"",IF(OR(A98="",C98="",NOT(ISNUMBER(D98)),NOT(ISNUMBER(E98)),E98&lt;=0,G98="",AND(A98="Einnahme",F98="")),"PRÜFEN","OK"))</x:f>
      </x:c>
      <x:c r="K98" s="44"/>
    </x:row>
    <x:row r="99" ht="21" customHeight="1">
      <x:c r="A99" s="44"/>
      <x:c r="B99" s="44"/>
      <x:c r="C99" s="44"/>
      <x:c r="D99" s="54"/>
      <x:c r="E99" s="50"/>
      <x:c r="F99" s="44"/>
      <x:c r="G99" s="44"/>
      <x:c r="H99" s="44"/>
      <x:c r="I99" s="64" t="n">
        <x:f>IF(OR(C99="",NOT(ISNUMBER(D99)),D99&lt;STEUERUNG!$B$7,D99&gt;EOMONTH(STEUERUNG!$B$7,0),G99="Entfällt",NOT(ISNUMBER(E99))),0,IF(A99="Einnahme",IF(OR(F99="Sicher",G99="Erledigt"),E99,0),IF(A99="Ausgabe",-E99,0)))</x:f>
        <x:v>0</x:v>
      </x:c>
      <x:c r="J99" s="74" t="str">
        <x:f>IF(COUNTA(A99:H99)=0,"",IF(OR(A99="",C99="",NOT(ISNUMBER(D99)),NOT(ISNUMBER(E99)),E99&lt;=0,G99="",AND(A99="Einnahme",F99="")),"PRÜFEN","OK"))</x:f>
      </x:c>
      <x:c r="K99" s="44"/>
    </x:row>
    <x:row r="100" ht="21" customHeight="1">
      <x:c r="A100" s="44"/>
      <x:c r="B100" s="44"/>
      <x:c r="C100" s="44"/>
      <x:c r="D100" s="54"/>
      <x:c r="E100" s="50"/>
      <x:c r="F100" s="44"/>
      <x:c r="G100" s="44"/>
      <x:c r="H100" s="44"/>
      <x:c r="I100" s="64" t="n">
        <x:f>IF(OR(C100="",NOT(ISNUMBER(D100)),D100&lt;STEUERUNG!$B$7,D100&gt;EOMONTH(STEUERUNG!$B$7,0),G100="Entfällt",NOT(ISNUMBER(E100))),0,IF(A100="Einnahme",IF(OR(F100="Sicher",G100="Erledigt"),E100,0),IF(A100="Ausgabe",-E100,0)))</x:f>
        <x:v>0</x:v>
      </x:c>
      <x:c r="J100" s="74" t="str">
        <x:f>IF(COUNTA(A100:H100)=0,"",IF(OR(A100="",C100="",NOT(ISNUMBER(D100)),NOT(ISNUMBER(E100)),E100&lt;=0,G100="",AND(A100="Einnahme",F100="")),"PRÜFEN","OK"))</x:f>
      </x:c>
      <x:c r="K100" s="44"/>
    </x:row>
    <x:row r="101" ht="21" customHeight="1">
      <x:c r="A101" s="44"/>
      <x:c r="B101" s="44"/>
      <x:c r="C101" s="44"/>
      <x:c r="D101" s="54"/>
      <x:c r="E101" s="50"/>
      <x:c r="F101" s="44"/>
      <x:c r="G101" s="44"/>
      <x:c r="H101" s="44"/>
      <x:c r="I101" s="64" t="n">
        <x:f>IF(OR(C101="",NOT(ISNUMBER(D101)),D101&lt;STEUERUNG!$B$7,D101&gt;EOMONTH(STEUERUNG!$B$7,0),G101="Entfällt",NOT(ISNUMBER(E101))),0,IF(A101="Einnahme",IF(OR(F101="Sicher",G101="Erledigt"),E101,0),IF(A101="Ausgabe",-E101,0)))</x:f>
        <x:v>0</x:v>
      </x:c>
      <x:c r="J101" s="74" t="str">
        <x:f>IF(COUNTA(A101:H101)=0,"",IF(OR(A101="",C101="",NOT(ISNUMBER(D101)),NOT(ISNUMBER(E101)),E101&lt;=0,G101="",AND(A101="Einnahme",F101="")),"PRÜFEN","OK"))</x:f>
      </x:c>
      <x:c r="K101" s="44"/>
    </x:row>
    <x:row r="102" ht="21" customHeight="1">
      <x:c r="A102" s="44"/>
      <x:c r="B102" s="44"/>
      <x:c r="C102" s="44"/>
      <x:c r="D102" s="54"/>
      <x:c r="E102" s="50"/>
      <x:c r="F102" s="44"/>
      <x:c r="G102" s="44"/>
      <x:c r="H102" s="44"/>
      <x:c r="I102" s="64" t="n">
        <x:f>IF(OR(C102="",NOT(ISNUMBER(D102)),D102&lt;STEUERUNG!$B$7,D102&gt;EOMONTH(STEUERUNG!$B$7,0),G102="Entfällt",NOT(ISNUMBER(E102))),0,IF(A102="Einnahme",IF(OR(F102="Sicher",G102="Erledigt"),E102,0),IF(A102="Ausgabe",-E102,0)))</x:f>
        <x:v>0</x:v>
      </x:c>
      <x:c r="J102" s="74" t="str">
        <x:f>IF(COUNTA(A102:H102)=0,"",IF(OR(A102="",C102="",NOT(ISNUMBER(D102)),NOT(ISNUMBER(E102)),E102&lt;=0,G102="",AND(A102="Einnahme",F102="")),"PRÜFEN","OK"))</x:f>
      </x:c>
      <x:c r="K102" s="44"/>
    </x:row>
    <x:row r="103" ht="21" customHeight="1">
      <x:c r="A103" s="44"/>
      <x:c r="B103" s="44"/>
      <x:c r="C103" s="44"/>
      <x:c r="D103" s="54"/>
      <x:c r="E103" s="50"/>
      <x:c r="F103" s="44"/>
      <x:c r="G103" s="44"/>
      <x:c r="H103" s="44"/>
      <x:c r="I103" s="64" t="n">
        <x:f>IF(OR(C103="",NOT(ISNUMBER(D103)),D103&lt;STEUERUNG!$B$7,D103&gt;EOMONTH(STEUERUNG!$B$7,0),G103="Entfällt",NOT(ISNUMBER(E103))),0,IF(A103="Einnahme",IF(OR(F103="Sicher",G103="Erledigt"),E103,0),IF(A103="Ausgabe",-E103,0)))</x:f>
        <x:v>0</x:v>
      </x:c>
      <x:c r="J103" s="74" t="str">
        <x:f>IF(COUNTA(A103:H103)=0,"",IF(OR(A103="",C103="",NOT(ISNUMBER(D103)),NOT(ISNUMBER(E103)),E103&lt;=0,G103="",AND(A103="Einnahme",F103="")),"PRÜFEN","OK"))</x:f>
      </x:c>
      <x:c r="K103" s="44"/>
    </x:row>
    <x:row r="104" ht="21" customHeight="1">
      <x:c r="A104" s="44"/>
      <x:c r="B104" s="44"/>
      <x:c r="C104" s="44"/>
      <x:c r="D104" s="54"/>
      <x:c r="E104" s="50"/>
      <x:c r="F104" s="44"/>
      <x:c r="G104" s="44"/>
      <x:c r="H104" s="44"/>
      <x:c r="I104" s="64" t="n">
        <x:f>IF(OR(C104="",NOT(ISNUMBER(D104)),D104&lt;STEUERUNG!$B$7,D104&gt;EOMONTH(STEUERUNG!$B$7,0),G104="Entfällt",NOT(ISNUMBER(E104))),0,IF(A104="Einnahme",IF(OR(F104="Sicher",G104="Erledigt"),E104,0),IF(A104="Ausgabe",-E104,0)))</x:f>
        <x:v>0</x:v>
      </x:c>
      <x:c r="J104" s="74" t="str">
        <x:f>IF(COUNTA(A104:H104)=0,"",IF(OR(A104="",C104="",NOT(ISNUMBER(D104)),NOT(ISNUMBER(E104)),E104&lt;=0,G104="",AND(A104="Einnahme",F104="")),"PRÜFEN","OK"))</x:f>
      </x:c>
      <x:c r="K104" s="44"/>
    </x:row>
    <x:row r="105" ht="21" customHeight="1">
      <x:c r="A105" s="44"/>
      <x:c r="B105" s="44"/>
      <x:c r="C105" s="44"/>
      <x:c r="D105" s="54"/>
      <x:c r="E105" s="50"/>
      <x:c r="F105" s="44"/>
      <x:c r="G105" s="44"/>
      <x:c r="H105" s="44"/>
      <x:c r="I105" s="64" t="n">
        <x:f>IF(OR(C105="",NOT(ISNUMBER(D105)),D105&lt;STEUERUNG!$B$7,D105&gt;EOMONTH(STEUERUNG!$B$7,0),G105="Entfällt",NOT(ISNUMBER(E105))),0,IF(A105="Einnahme",IF(OR(F105="Sicher",G105="Erledigt"),E105,0),IF(A105="Ausgabe",-E105,0)))</x:f>
        <x:v>0</x:v>
      </x:c>
      <x:c r="J105" s="74" t="str">
        <x:f>IF(COUNTA(A105:H105)=0,"",IF(OR(A105="",C105="",NOT(ISNUMBER(D105)),NOT(ISNUMBER(E105)),E105&lt;=0,G105="",AND(A105="Einnahme",F105="")),"PRÜFEN","OK"))</x:f>
      </x:c>
      <x:c r="K105" s="44"/>
    </x:row>
    <x:row r="106" ht="21" customHeight="1">
      <x:c r="A106" s="44"/>
      <x:c r="B106" s="44"/>
      <x:c r="C106" s="44"/>
      <x:c r="D106" s="54"/>
      <x:c r="E106" s="50"/>
      <x:c r="F106" s="44"/>
      <x:c r="G106" s="44"/>
      <x:c r="H106" s="44"/>
      <x:c r="I106" s="64" t="n">
        <x:f>IF(OR(C106="",NOT(ISNUMBER(D106)),D106&lt;STEUERUNG!$B$7,D106&gt;EOMONTH(STEUERUNG!$B$7,0),G106="Entfällt",NOT(ISNUMBER(E106))),0,IF(A106="Einnahme",IF(OR(F106="Sicher",G106="Erledigt"),E106,0),IF(A106="Ausgabe",-E106,0)))</x:f>
        <x:v>0</x:v>
      </x:c>
      <x:c r="J106" s="74" t="str">
        <x:f>IF(COUNTA(A106:H106)=0,"",IF(OR(A106="",C106="",NOT(ISNUMBER(D106)),NOT(ISNUMBER(E106)),E106&lt;=0,G106="",AND(A106="Einnahme",F106="")),"PRÜFEN","OK"))</x:f>
      </x:c>
      <x:c r="K106" s="44"/>
    </x:row>
    <x:row r="107" ht="21" customHeight="1">
      <x:c r="A107" s="44"/>
      <x:c r="B107" s="44"/>
      <x:c r="C107" s="44"/>
      <x:c r="D107" s="54"/>
      <x:c r="E107" s="50"/>
      <x:c r="F107" s="44"/>
      <x:c r="G107" s="44"/>
      <x:c r="H107" s="44"/>
      <x:c r="I107" s="64" t="n">
        <x:f>IF(OR(C107="",NOT(ISNUMBER(D107)),D107&lt;STEUERUNG!$B$7,D107&gt;EOMONTH(STEUERUNG!$B$7,0),G107="Entfällt",NOT(ISNUMBER(E107))),0,IF(A107="Einnahme",IF(OR(F107="Sicher",G107="Erledigt"),E107,0),IF(A107="Ausgabe",-E107,0)))</x:f>
        <x:v>0</x:v>
      </x:c>
      <x:c r="J107" s="74" t="str">
        <x:f>IF(COUNTA(A107:H107)=0,"",IF(OR(A107="",C107="",NOT(ISNUMBER(D107)),NOT(ISNUMBER(E107)),E107&lt;=0,G107="",AND(A107="Einnahme",F107="")),"PRÜFEN","OK"))</x:f>
      </x:c>
      <x:c r="K107" s="44"/>
    </x:row>
    <x:row r="108" ht="21" customHeight="1">
      <x:c r="A108" s="44"/>
      <x:c r="B108" s="44"/>
      <x:c r="C108" s="44"/>
      <x:c r="D108" s="54"/>
      <x:c r="E108" s="50"/>
      <x:c r="F108" s="44"/>
      <x:c r="G108" s="44"/>
      <x:c r="H108" s="44"/>
      <x:c r="I108" s="64" t="n">
        <x:f>IF(OR(C108="",NOT(ISNUMBER(D108)),D108&lt;STEUERUNG!$B$7,D108&gt;EOMONTH(STEUERUNG!$B$7,0),G108="Entfällt",NOT(ISNUMBER(E108))),0,IF(A108="Einnahme",IF(OR(F108="Sicher",G108="Erledigt"),E108,0),IF(A108="Ausgabe",-E108,0)))</x:f>
        <x:v>0</x:v>
      </x:c>
      <x:c r="J108" s="74" t="str">
        <x:f>IF(COUNTA(A108:H108)=0,"",IF(OR(A108="",C108="",NOT(ISNUMBER(D108)),NOT(ISNUMBER(E108)),E108&lt;=0,G108="",AND(A108="Einnahme",F108="")),"PRÜFEN","OK"))</x:f>
      </x:c>
      <x:c r="K108" s="44"/>
    </x:row>
    <x:row r="109" ht="21" customHeight="1">
      <x:c r="A109" s="44"/>
      <x:c r="B109" s="44"/>
      <x:c r="C109" s="44"/>
      <x:c r="D109" s="54"/>
      <x:c r="E109" s="50"/>
      <x:c r="F109" s="44"/>
      <x:c r="G109" s="44"/>
      <x:c r="H109" s="44"/>
      <x:c r="I109" s="64" t="n">
        <x:f>IF(OR(C109="",NOT(ISNUMBER(D109)),D109&lt;STEUERUNG!$B$7,D109&gt;EOMONTH(STEUERUNG!$B$7,0),G109="Entfällt",NOT(ISNUMBER(E109))),0,IF(A109="Einnahme",IF(OR(F109="Sicher",G109="Erledigt"),E109,0),IF(A109="Ausgabe",-E109,0)))</x:f>
        <x:v>0</x:v>
      </x:c>
      <x:c r="J109" s="74" t="str">
        <x:f>IF(COUNTA(A109:H109)=0,"",IF(OR(A109="",C109="",NOT(ISNUMBER(D109)),NOT(ISNUMBER(E109)),E109&lt;=0,G109="",AND(A109="Einnahme",F109="")),"PRÜFEN","OK"))</x:f>
      </x:c>
      <x:c r="K109" s="44"/>
    </x:row>
    <x:row r="110" ht="21" customHeight="1">
      <x:c r="A110" s="44"/>
      <x:c r="B110" s="44"/>
      <x:c r="C110" s="44"/>
      <x:c r="D110" s="54"/>
      <x:c r="E110" s="50"/>
      <x:c r="F110" s="44"/>
      <x:c r="G110" s="44"/>
      <x:c r="H110" s="44"/>
      <x:c r="I110" s="64" t="n">
        <x:f>IF(OR(C110="",NOT(ISNUMBER(D110)),D110&lt;STEUERUNG!$B$7,D110&gt;EOMONTH(STEUERUNG!$B$7,0),G110="Entfällt",NOT(ISNUMBER(E110))),0,IF(A110="Einnahme",IF(OR(F110="Sicher",G110="Erledigt"),E110,0),IF(A110="Ausgabe",-E110,0)))</x:f>
        <x:v>0</x:v>
      </x:c>
      <x:c r="J110" s="74" t="str">
        <x:f>IF(COUNTA(A110:H110)=0,"",IF(OR(A110="",C110="",NOT(ISNUMBER(D110)),NOT(ISNUMBER(E110)),E110&lt;=0,G110="",AND(A110="Einnahme",F110="")),"PRÜFEN","OK"))</x:f>
      </x:c>
      <x:c r="K110" s="44"/>
    </x:row>
    <x:row r="111">
      <x:c r="A111" s="44"/>
      <x:c r="B111" s="44"/>
      <x:c r="C111" s="44"/>
      <x:c r="D111" s="54"/>
      <x:c r="E111" s="50"/>
      <x:c r="F111" s="44"/>
      <x:c r="G111" s="44"/>
      <x:c r="H111" s="44"/>
      <x:c r="I111" s="64" t="n">
        <x:f>IF(OR(C111="",NOT(ISNUMBER(D111)),D111&lt;STEUERUNG!$B$7,D111&gt;EOMONTH(STEUERUNG!$B$7,0),G111="Entfällt",NOT(ISNUMBER(E111))),0,IF(A111="Einnahme",IF(OR(F111="Sicher",G111="Erledigt"),E111,0),IF(A111="Ausgabe",-E111,0)))</x:f>
        <x:v>0</x:v>
      </x:c>
      <x:c r="J111" s="74" t="str">
        <x:f>IF(COUNTA(A111:H111)=0,"",IF(OR(A111="",C111="",NOT(ISNUMBER(D111)),NOT(ISNUMBER(E111)),E111&lt;=0,G111="",AND(A111="Einnahme",F111="")),"PRÜFEN","OK"))</x:f>
      </x:c>
      <x:c r="K111" s="44"/>
    </x:row>
    <x:row r="112">
      <x:c r="A112" s="44"/>
      <x:c r="B112" s="44"/>
      <x:c r="C112" s="44"/>
      <x:c r="D112" s="54"/>
      <x:c r="E112" s="50"/>
      <x:c r="F112" s="44"/>
      <x:c r="G112" s="44"/>
      <x:c r="H112" s="44"/>
      <x:c r="I112" s="64" t="n">
        <x:f>IF(OR(C112="",NOT(ISNUMBER(D112)),D112&lt;STEUERUNG!$B$7,D112&gt;EOMONTH(STEUERUNG!$B$7,0),G112="Entfällt",NOT(ISNUMBER(E112))),0,IF(A112="Einnahme",IF(OR(F112="Sicher",G112="Erledigt"),E112,0),IF(A112="Ausgabe",-E112,0)))</x:f>
        <x:v>0</x:v>
      </x:c>
      <x:c r="J112" s="74" t="str">
        <x:f>IF(COUNTA(A112:H112)=0,"",IF(OR(A112="",C112="",NOT(ISNUMBER(D112)),NOT(ISNUMBER(E112)),E112&lt;=0,G112="",AND(A112="Einnahme",F112="")),"PRÜFEN","OK"))</x:f>
      </x:c>
      <x:c r="K112" s="44"/>
    </x:row>
    <x:row r="113">
      <x:c r="A113" s="44"/>
      <x:c r="B113" s="44"/>
      <x:c r="C113" s="44"/>
      <x:c r="D113" s="54"/>
      <x:c r="E113" s="50"/>
      <x:c r="F113" s="44"/>
      <x:c r="G113" s="44"/>
      <x:c r="H113" s="44"/>
      <x:c r="I113" s="64" t="n">
        <x:f>IF(OR(C113="",NOT(ISNUMBER(D113)),D113&lt;STEUERUNG!$B$7,D113&gt;EOMONTH(STEUERUNG!$B$7,0),G113="Entfällt",NOT(ISNUMBER(E113))),0,IF(A113="Einnahme",IF(OR(F113="Sicher",G113="Erledigt"),E113,0),IF(A113="Ausgabe",-E113,0)))</x:f>
        <x:v>0</x:v>
      </x:c>
      <x:c r="J113" s="74" t="str">
        <x:f>IF(COUNTA(A113:H113)=0,"",IF(OR(A113="",C113="",NOT(ISNUMBER(D113)),NOT(ISNUMBER(E113)),E113&lt;=0,G113="",AND(A113="Einnahme",F113="")),"PRÜFEN","OK"))</x:f>
      </x:c>
      <x:c r="K113" s="44"/>
    </x:row>
    <x:row r="114">
      <x:c r="A114" s="44"/>
      <x:c r="B114" s="44"/>
      <x:c r="C114" s="44"/>
      <x:c r="D114" s="54"/>
      <x:c r="E114" s="50"/>
      <x:c r="F114" s="44"/>
      <x:c r="G114" s="44"/>
      <x:c r="H114" s="44"/>
      <x:c r="I114" s="64" t="n">
        <x:f>IF(OR(C114="",NOT(ISNUMBER(D114)),D114&lt;STEUERUNG!$B$7,D114&gt;EOMONTH(STEUERUNG!$B$7,0),G114="Entfällt",NOT(ISNUMBER(E114))),0,IF(A114="Einnahme",IF(OR(F114="Sicher",G114="Erledigt"),E114,0),IF(A114="Ausgabe",-E114,0)))</x:f>
        <x:v>0</x:v>
      </x:c>
      <x:c r="J114" s="74" t="str">
        <x:f>IF(COUNTA(A114:H114)=0,"",IF(OR(A114="",C114="",NOT(ISNUMBER(D114)),NOT(ISNUMBER(E114)),E114&lt;=0,G114="",AND(A114="Einnahme",F114="")),"PRÜFEN","OK"))</x:f>
      </x:c>
      <x:c r="K114" s="44"/>
    </x:row>
    <x:row r="115">
      <x:c r="A115" s="44"/>
      <x:c r="B115" s="44"/>
      <x:c r="C115" s="44"/>
      <x:c r="D115" s="54"/>
      <x:c r="E115" s="50"/>
      <x:c r="F115" s="44"/>
      <x:c r="G115" s="44"/>
      <x:c r="H115" s="44"/>
      <x:c r="I115" s="64" t="n">
        <x:f>IF(OR(C115="",NOT(ISNUMBER(D115)),D115&lt;STEUERUNG!$B$7,D115&gt;EOMONTH(STEUERUNG!$B$7,0),G115="Entfällt",NOT(ISNUMBER(E115))),0,IF(A115="Einnahme",IF(OR(F115="Sicher",G115="Erledigt"),E115,0),IF(A115="Ausgabe",-E115,0)))</x:f>
        <x:v>0</x:v>
      </x:c>
      <x:c r="J115" s="74" t="str">
        <x:f>IF(COUNTA(A115:H115)=0,"",IF(OR(A115="",C115="",NOT(ISNUMBER(D115)),NOT(ISNUMBER(E115)),E115&lt;=0,G115="",AND(A115="Einnahme",F115="")),"PRÜFEN","OK"))</x:f>
      </x:c>
      <x:c r="K115" s="44"/>
    </x:row>
    <x:row r="116">
      <x:c r="A116" s="44"/>
      <x:c r="B116" s="44"/>
      <x:c r="C116" s="44"/>
      <x:c r="D116" s="54"/>
      <x:c r="E116" s="50"/>
      <x:c r="F116" s="44"/>
      <x:c r="G116" s="44"/>
      <x:c r="H116" s="44"/>
      <x:c r="I116" s="64" t="n">
        <x:f>IF(OR(C116="",NOT(ISNUMBER(D116)),D116&lt;STEUERUNG!$B$7,D116&gt;EOMONTH(STEUERUNG!$B$7,0),G116="Entfällt",NOT(ISNUMBER(E116))),0,IF(A116="Einnahme",IF(OR(F116="Sicher",G116="Erledigt"),E116,0),IF(A116="Ausgabe",-E116,0)))</x:f>
        <x:v>0</x:v>
      </x:c>
      <x:c r="J116" s="74" t="str">
        <x:f>IF(COUNTA(A116:H116)=0,"",IF(OR(A116="",C116="",NOT(ISNUMBER(D116)),NOT(ISNUMBER(E116)),E116&lt;=0,G116="",AND(A116="Einnahme",F116="")),"PRÜFEN","OK"))</x:f>
      </x:c>
      <x:c r="K116" s="44"/>
    </x:row>
    <x:row r="117">
      <x:c r="A117" s="44"/>
      <x:c r="B117" s="44"/>
      <x:c r="C117" s="44"/>
      <x:c r="D117" s="54"/>
      <x:c r="E117" s="50"/>
      <x:c r="F117" s="44"/>
      <x:c r="G117" s="44"/>
      <x:c r="H117" s="44"/>
      <x:c r="I117" s="64" t="n">
        <x:f>IF(OR(C117="",NOT(ISNUMBER(D117)),D117&lt;STEUERUNG!$B$7,D117&gt;EOMONTH(STEUERUNG!$B$7,0),G117="Entfällt",NOT(ISNUMBER(E117))),0,IF(A117="Einnahme",IF(OR(F117="Sicher",G117="Erledigt"),E117,0),IF(A117="Ausgabe",-E117,0)))</x:f>
        <x:v>0</x:v>
      </x:c>
      <x:c r="J117" s="74" t="str">
        <x:f>IF(COUNTA(A117:H117)=0,"",IF(OR(A117="",C117="",NOT(ISNUMBER(D117)),NOT(ISNUMBER(E117)),E117&lt;=0,G117="",AND(A117="Einnahme",F117="")),"PRÜFEN","OK"))</x:f>
      </x:c>
      <x:c r="K117" s="44"/>
    </x:row>
    <x:row r="118">
      <x:c r="A118" s="44"/>
      <x:c r="B118" s="44"/>
      <x:c r="C118" s="44"/>
      <x:c r="D118" s="54"/>
      <x:c r="E118" s="50"/>
      <x:c r="F118" s="44"/>
      <x:c r="G118" s="44"/>
      <x:c r="H118" s="44"/>
      <x:c r="I118" s="64" t="n">
        <x:f>IF(OR(C118="",NOT(ISNUMBER(D118)),D118&lt;STEUERUNG!$B$7,D118&gt;EOMONTH(STEUERUNG!$B$7,0),G118="Entfällt",NOT(ISNUMBER(E118))),0,IF(A118="Einnahme",IF(OR(F118="Sicher",G118="Erledigt"),E118,0),IF(A118="Ausgabe",-E118,0)))</x:f>
        <x:v>0</x:v>
      </x:c>
      <x:c r="J118" s="74" t="str">
        <x:f>IF(COUNTA(A118:H118)=0,"",IF(OR(A118="",C118="",NOT(ISNUMBER(D118)),NOT(ISNUMBER(E118)),E118&lt;=0,G118="",AND(A118="Einnahme",F118="")),"PRÜFEN","OK"))</x:f>
      </x:c>
      <x:c r="K118" s="44"/>
    </x:row>
    <x:row r="119">
      <x:c r="A119" s="44"/>
      <x:c r="B119" s="44"/>
      <x:c r="C119" s="44"/>
      <x:c r="D119" s="54"/>
      <x:c r="E119" s="50"/>
      <x:c r="F119" s="44"/>
      <x:c r="G119" s="44"/>
      <x:c r="H119" s="44"/>
      <x:c r="I119" s="64" t="n">
        <x:f>IF(OR(C119="",NOT(ISNUMBER(D119)),D119&lt;STEUERUNG!$B$7,D119&gt;EOMONTH(STEUERUNG!$B$7,0),G119="Entfällt",NOT(ISNUMBER(E119))),0,IF(A119="Einnahme",IF(OR(F119="Sicher",G119="Erledigt"),E119,0),IF(A119="Ausgabe",-E119,0)))</x:f>
        <x:v>0</x:v>
      </x:c>
      <x:c r="J119" s="74" t="str">
        <x:f>IF(COUNTA(A119:H119)=0,"",IF(OR(A119="",C119="",NOT(ISNUMBER(D119)),NOT(ISNUMBER(E119)),E119&lt;=0,G119="",AND(A119="Einnahme",F119="")),"PRÜFEN","OK"))</x:f>
      </x:c>
      <x:c r="K119" s="44"/>
    </x:row>
    <x:row r="120">
      <x:c r="A120" s="44"/>
      <x:c r="B120" s="44"/>
      <x:c r="C120" s="44"/>
      <x:c r="D120" s="54"/>
      <x:c r="E120" s="50"/>
      <x:c r="F120" s="44"/>
      <x:c r="G120" s="44"/>
      <x:c r="H120" s="44"/>
      <x:c r="I120" s="64" t="n">
        <x:f>IF(OR(C120="",NOT(ISNUMBER(D120)),D120&lt;STEUERUNG!$B$7,D120&gt;EOMONTH(STEUERUNG!$B$7,0),G120="Entfällt",NOT(ISNUMBER(E120))),0,IF(A120="Einnahme",IF(OR(F120="Sicher",G120="Erledigt"),E120,0),IF(A120="Ausgabe",-E120,0)))</x:f>
        <x:v>0</x:v>
      </x:c>
      <x:c r="J120" s="74" t="str">
        <x:f>IF(COUNTA(A120:H120)=0,"",IF(OR(A120="",C120="",NOT(ISNUMBER(D120)),NOT(ISNUMBER(E120)),E120&lt;=0,G120="",AND(A120="Einnahme",F120="")),"PRÜFEN","OK"))</x:f>
      </x:c>
      <x:c r="K120" s="44"/>
    </x:row>
    <x:row r="121">
      <x:c r="A121" s="44"/>
      <x:c r="B121" s="44"/>
      <x:c r="C121" s="44"/>
      <x:c r="D121" s="54"/>
      <x:c r="E121" s="50"/>
      <x:c r="F121" s="44"/>
      <x:c r="G121" s="44"/>
      <x:c r="H121" s="44"/>
      <x:c r="I121" s="64" t="n">
        <x:f>IF(OR(C121="",NOT(ISNUMBER(D121)),D121&lt;STEUERUNG!$B$7,D121&gt;EOMONTH(STEUERUNG!$B$7,0),G121="Entfällt",NOT(ISNUMBER(E121))),0,IF(A121="Einnahme",IF(OR(F121="Sicher",G121="Erledigt"),E121,0),IF(A121="Ausgabe",-E121,0)))</x:f>
        <x:v>0</x:v>
      </x:c>
      <x:c r="J121" s="74" t="str">
        <x:f>IF(COUNTA(A121:H121)=0,"",IF(OR(A121="",C121="",NOT(ISNUMBER(D121)),NOT(ISNUMBER(E121)),E121&lt;=0,G121="",AND(A121="Einnahme",F121="")),"PRÜFEN","OK"))</x:f>
      </x:c>
      <x:c r="K121" s="44"/>
    </x:row>
    <x:row r="122">
      <x:c r="A122" s="44"/>
      <x:c r="B122" s="44"/>
      <x:c r="C122" s="44"/>
      <x:c r="D122" s="54"/>
      <x:c r="E122" s="50"/>
      <x:c r="F122" s="44"/>
      <x:c r="G122" s="44"/>
      <x:c r="H122" s="44"/>
      <x:c r="I122" s="64" t="n">
        <x:f>IF(OR(C122="",NOT(ISNUMBER(D122)),D122&lt;STEUERUNG!$B$7,D122&gt;EOMONTH(STEUERUNG!$B$7,0),G122="Entfällt",NOT(ISNUMBER(E122))),0,IF(A122="Einnahme",IF(OR(F122="Sicher",G122="Erledigt"),E122,0),IF(A122="Ausgabe",-E122,0)))</x:f>
        <x:v>0</x:v>
      </x:c>
      <x:c r="J122" s="74" t="str">
        <x:f>IF(COUNTA(A122:H122)=0,"",IF(OR(A122="",C122="",NOT(ISNUMBER(D122)),NOT(ISNUMBER(E122)),E122&lt;=0,G122="",AND(A122="Einnahme",F122="")),"PRÜFEN","OK"))</x:f>
      </x:c>
      <x:c r="K122" s="44"/>
    </x:row>
    <x:row r="123">
      <x:c r="A123" s="44"/>
      <x:c r="B123" s="44"/>
      <x:c r="C123" s="44"/>
      <x:c r="D123" s="54"/>
      <x:c r="E123" s="50"/>
      <x:c r="F123" s="44"/>
      <x:c r="G123" s="44"/>
      <x:c r="H123" s="44"/>
      <x:c r="I123" s="64" t="n">
        <x:f>IF(OR(C123="",NOT(ISNUMBER(D123)),D123&lt;STEUERUNG!$B$7,D123&gt;EOMONTH(STEUERUNG!$B$7,0),G123="Entfällt",NOT(ISNUMBER(E123))),0,IF(A123="Einnahme",IF(OR(F123="Sicher",G123="Erledigt"),E123,0),IF(A123="Ausgabe",-E123,0)))</x:f>
        <x:v>0</x:v>
      </x:c>
      <x:c r="J123" s="74" t="str">
        <x:f>IF(COUNTA(A123:H123)=0,"",IF(OR(A123="",C123="",NOT(ISNUMBER(D123)),NOT(ISNUMBER(E123)),E123&lt;=0,G123="",AND(A123="Einnahme",F123="")),"PRÜFEN","OK"))</x:f>
      </x:c>
      <x:c r="K123" s="44"/>
    </x:row>
    <x:row r="124">
      <x:c r="A124" s="44"/>
      <x:c r="B124" s="44"/>
      <x:c r="C124" s="44"/>
      <x:c r="D124" s="54"/>
      <x:c r="E124" s="50"/>
      <x:c r="F124" s="44"/>
      <x:c r="G124" s="44"/>
      <x:c r="H124" s="44"/>
      <x:c r="I124" s="64" t="n">
        <x:f>IF(OR(C124="",NOT(ISNUMBER(D124)),D124&lt;STEUERUNG!$B$7,D124&gt;EOMONTH(STEUERUNG!$B$7,0),G124="Entfällt",NOT(ISNUMBER(E124))),0,IF(A124="Einnahme",IF(OR(F124="Sicher",G124="Erledigt"),E124,0),IF(A124="Ausgabe",-E124,0)))</x:f>
        <x:v>0</x:v>
      </x:c>
      <x:c r="J124" s="74" t="str">
        <x:f>IF(COUNTA(A124:H124)=0,"",IF(OR(A124="",C124="",NOT(ISNUMBER(D124)),NOT(ISNUMBER(E124)),E124&lt;=0,G124="",AND(A124="Einnahme",F124="")),"PRÜFEN","OK"))</x:f>
      </x:c>
      <x:c r="K124" s="44"/>
    </x:row>
    <x:row r="125">
      <x:c r="A125" s="44"/>
      <x:c r="B125" s="44"/>
      <x:c r="C125" s="44"/>
      <x:c r="D125" s="54"/>
      <x:c r="E125" s="50"/>
      <x:c r="F125" s="44"/>
      <x:c r="G125" s="44"/>
      <x:c r="H125" s="44"/>
      <x:c r="I125" s="64" t="n">
        <x:f>IF(OR(C125="",NOT(ISNUMBER(D125)),D125&lt;STEUERUNG!$B$7,D125&gt;EOMONTH(STEUERUNG!$B$7,0),G125="Entfällt",NOT(ISNUMBER(E125))),0,IF(A125="Einnahme",IF(OR(F125="Sicher",G125="Erledigt"),E125,0),IF(A125="Ausgabe",-E125,0)))</x:f>
        <x:v>0</x:v>
      </x:c>
      <x:c r="J125" s="74" t="str">
        <x:f>IF(COUNTA(A125:H125)=0,"",IF(OR(A125="",C125="",NOT(ISNUMBER(D125)),NOT(ISNUMBER(E125)),E125&lt;=0,G125="",AND(A125="Einnahme",F125="")),"PRÜFEN","OK"))</x:f>
      </x:c>
      <x:c r="K125" s="44"/>
    </x:row>
    <x:row r="126">
      <x:c r="A126" s="44"/>
      <x:c r="B126" s="44"/>
      <x:c r="C126" s="44"/>
      <x:c r="D126" s="54"/>
      <x:c r="E126" s="50"/>
      <x:c r="F126" s="44"/>
      <x:c r="G126" s="44"/>
      <x:c r="H126" s="44"/>
      <x:c r="I126" s="64" t="n">
        <x:f>IF(OR(C126="",NOT(ISNUMBER(D126)),D126&lt;STEUERUNG!$B$7,D126&gt;EOMONTH(STEUERUNG!$B$7,0),G126="Entfällt",NOT(ISNUMBER(E126))),0,IF(A126="Einnahme",IF(OR(F126="Sicher",G126="Erledigt"),E126,0),IF(A126="Ausgabe",-E126,0)))</x:f>
        <x:v>0</x:v>
      </x:c>
      <x:c r="J126" s="74" t="str">
        <x:f>IF(COUNTA(A126:H126)=0,"",IF(OR(A126="",C126="",NOT(ISNUMBER(D126)),NOT(ISNUMBER(E126)),E126&lt;=0,G126="",AND(A126="Einnahme",F126="")),"PRÜFEN","OK"))</x:f>
      </x:c>
      <x:c r="K126" s="44"/>
    </x:row>
    <x:row r="127">
      <x:c r="A127" s="44"/>
      <x:c r="B127" s="44"/>
      <x:c r="C127" s="44"/>
      <x:c r="D127" s="54"/>
      <x:c r="E127" s="50"/>
      <x:c r="F127" s="44"/>
      <x:c r="G127" s="44"/>
      <x:c r="H127" s="44"/>
      <x:c r="I127" s="64" t="n">
        <x:f>IF(OR(C127="",NOT(ISNUMBER(D127)),D127&lt;STEUERUNG!$B$7,D127&gt;EOMONTH(STEUERUNG!$B$7,0),G127="Entfällt",NOT(ISNUMBER(E127))),0,IF(A127="Einnahme",IF(OR(F127="Sicher",G127="Erledigt"),E127,0),IF(A127="Ausgabe",-E127,0)))</x:f>
        <x:v>0</x:v>
      </x:c>
      <x:c r="J127" s="74" t="str">
        <x:f>IF(COUNTA(A127:H127)=0,"",IF(OR(A127="",C127="",NOT(ISNUMBER(D127)),NOT(ISNUMBER(E127)),E127&lt;=0,G127="",AND(A127="Einnahme",F127="")),"PRÜFEN","OK"))</x:f>
      </x:c>
      <x:c r="K127" s="44"/>
    </x:row>
    <x:row r="128">
      <x:c r="A128" s="44"/>
      <x:c r="B128" s="44"/>
      <x:c r="C128" s="44"/>
      <x:c r="D128" s="54"/>
      <x:c r="E128" s="50"/>
      <x:c r="F128" s="44"/>
      <x:c r="G128" s="44"/>
      <x:c r="H128" s="44"/>
      <x:c r="I128" s="64" t="n">
        <x:f>IF(OR(C128="",NOT(ISNUMBER(D128)),D128&lt;STEUERUNG!$B$7,D128&gt;EOMONTH(STEUERUNG!$B$7,0),G128="Entfällt",NOT(ISNUMBER(E128))),0,IF(A128="Einnahme",IF(OR(F128="Sicher",G128="Erledigt"),E128,0),IF(A128="Ausgabe",-E128,0)))</x:f>
        <x:v>0</x:v>
      </x:c>
      <x:c r="J128" s="74" t="str">
        <x:f>IF(COUNTA(A128:H128)=0,"",IF(OR(A128="",C128="",NOT(ISNUMBER(D128)),NOT(ISNUMBER(E128)),E128&lt;=0,G128="",AND(A128="Einnahme",F128="")),"PRÜFEN","OK"))</x:f>
      </x:c>
      <x:c r="K128" s="44"/>
    </x:row>
  </x:sheetData>
  <x:mergeCells>
    <x:mergeCell ref="A1:K2"/>
    <x:mergeCell ref="A3:K3"/>
    <x:mergeCell ref="A5:K5"/>
  </x:mergeCells>
  <x:conditionalFormatting sqref="J9:J128">
    <x:cfRule type="expression" dxfId="6" priority="1">
      <x:formula>J9="PRÜFEN"</x:formula>
    </x:cfRule>
  </x:conditionalFormatting>
  <x:conditionalFormatting sqref="H9:H128">
    <x:cfRule type="expression" dxfId="7" priority="2">
      <x:formula>AND(H9="Existenz",G9&lt;&gt;"Erledigt",C9&lt;&gt;"")</x:formula>
    </x:cfRule>
  </x:conditionalFormatting>
  <x:dataValidations count="4">
    <x:dataValidation type="list" sqref="A9:A128">
      <x:formula1>"Einnahme,Ausgabe"</x:formula1>
    </x:dataValidation>
    <x:dataValidation type="list" sqref="F9:F128">
      <x:formula1>"Sicher,Unsicher"</x:formula1>
    </x:dataValidation>
    <x:dataValidation type="list" sqref="G9:G128">
      <x:formula1>"Vorgemerkt,Erledigt,Entfällt,Klärung"</x:formula1>
    </x:dataValidation>
    <x:dataValidation type="list" sqref="H9:H128">
      <x:formula1>"Existenz,Wichtig,Prüfen"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8" hidden="0" customWidth="1"/>
    <x:col min="7" max="7" width="18" hidden="0" customWidth="1"/>
    <x:col min="8" max="8" width="21" hidden="0" customWidth="1"/>
    <x:col min="9" max="9" width="19" hidden="0" customWidth="1"/>
    <x:col min="10" max="10" width="23" hidden="0" customWidth="1"/>
    <x:col min="11" max="11" width="24" hidden="0" customWidth="1"/>
  </x:cols>
  <x:sheetData>
    <x:row r="1" ht="27" customHeight="1">
      <x:c r="A1" s="4" t="str">
        <x:v>NURGELD.DE  /  LIQUIDITÄT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8" customHeight="1">
      <x:c r="A3" s="10" t="str">
        <x:v>TAGESGENAUE PROGNOSE  ·  Fixtermine + Einmaliges + gebuchte Ausgaben + geschätzter Alltagsrest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</x:row>
    <x:row r="4" ht="21" customHeight="1"/>
    <x:row r="5" ht="40" customHeight="1">
      <x:c r="A5" s="37" t="str">
        <x:v>PROGNOSE, KEIN KONTOAUSZUG: Erfasste Zahlungen werden an ihrem Fälligkeitstag berücksichtigt; der noch nicht konkret gebuchte variable Monatsbedarf wird ab Stichtag gleichmäßig verteilt.</x:v>
      </x:c>
      <x:c r="B5" s="37"/>
      <x:c r="C5" s="37"/>
      <x:c r="D5" s="37"/>
      <x:c r="E5" s="37"/>
      <x:c r="F5" s="37"/>
      <x:c r="G5" s="37"/>
      <x:c r="H5" s="37"/>
      <x:c r="I5" s="37"/>
      <x:c r="J5" s="37"/>
      <x:c r="K5" s="37"/>
    </x:row>
    <x:row r="6" ht="21" customHeight="1"/>
    <x:row r="7" ht="21" customHeight="1"/>
    <x:row r="8" ht="33" customHeight="1">
      <x:c r="A8" s="60" t="str">
        <x:v>Tag</x:v>
      </x:c>
      <x:c r="B8" s="60" t="str">
        <x:v>Sichere Fix-Eingänge</x:v>
      </x:c>
      <x:c r="C8" s="60" t="str">
        <x:v>Sonder-Eingänge</x:v>
      </x:c>
      <x:c r="D8" s="60" t="str">
        <x:v>Feste Zahlungen</x:v>
      </x:c>
      <x:c r="E8" s="60" t="str">
        <x:v>Einmalige Zahlungen</x:v>
      </x:c>
      <x:c r="F8" s="60" t="str">
        <x:v>Variabel gebucht</x:v>
      </x:c>
      <x:c r="G8" s="60" t="str">
        <x:v>Variabel geplant</x:v>
      </x:c>
      <x:c r="H8" s="60" t="str">
        <x:v>Geschätzter Alltag</x:v>
      </x:c>
      <x:c r="I8" s="60" t="str">
        <x:v>Tagesdelta (€)</x:v>
      </x:c>
      <x:c r="J8" s="60" t="str">
        <x:v>Prognose Stand (€)</x:v>
      </x:c>
      <x:c r="K8" s="60" t="str">
        <x:v>Hinweis</x:v>
      </x:c>
    </x:row>
    <x:row r="9" ht="21" customHeight="1">
      <x:c r="A9" s="66" t="n">
        <x:f>IF(ROW()-8&gt;DAY(EOMONTH(STEUERUNG!$B$7,0)),"",STEUERUNG!$B$7+ROW()-9)</x:f>
        <x:v>46266</x:v>
      </x:c>
      <x:c r="B9" s="64" t="n">
        <x:f>IF(A9="","",SUMIFS('FESTE POSTEN'!$K$9:$K$98,'FESTE POSTEN'!$J$9:$J$98,A9,'FESTE POSTEN'!$A$9:$A$98,"Einnahme"))</x:f>
        <x:v>0</x:v>
      </x:c>
      <x:c r="C9" s="64" t="n">
        <x:f>IF(A9="","",SUMIFS(SONDERPOSTEN!$I$9:$I$128,SONDERPOSTEN!$D$9:$D$128,A9,SONDERPOSTEN!$A$9:$A$128,"Einnahme"))</x:f>
        <x:v>0</x:v>
      </x:c>
      <x:c r="D9" s="64" t="n">
        <x:f>IF(A9="","",-SUMIFS('FESTE POSTEN'!$K$9:$K$98,'FESTE POSTEN'!$J$9:$J$98,A9,'FESTE POSTEN'!$A$9:$A$98,"Ausgabe"))</x:f>
        <x:v>0</x:v>
      </x:c>
      <x:c r="E9" s="64" t="n">
        <x:f>IF(A9="","",-SUMIFS(SONDERPOSTEN!$I$9:$I$128,SONDERPOSTEN!$D$9:$D$128,A9,SONDERPOSTEN!$A$9:$A$128,"Ausgabe"))</x:f>
        <x:v>0</x:v>
      </x:c>
      <x:c r="F9" s="64" t="n">
        <x:f>IF(A9="","",SUMIFS(BUCHUNGEN!$D$9:$D$308,BUCHUNGEN!$A$9:$A$308,A9,BUCHUNGEN!$E$9:$E$308,"Gebucht"))</x:f>
        <x:v>0</x:v>
      </x:c>
      <x:c r="G9" s="64" t="n">
        <x:f>IF(A9="","",SUMIFS(BUCHUNGEN!$D$9:$D$308,BUCHUNGEN!$A$9:$A$308,A9,BUCHUNGEN!$E$9:$E$308,"Geplant"))</x:f>
        <x:v>0</x:v>
      </x:c>
      <x:c r="H9" s="64" t="n">
        <x:f>IF(A9="","",IF(A9&lt;MAX(STEUERUNG!$B$7,MIN(STEUERUNG!$B$13,EOMONTH(STEUERUNG!$B$7,0))),0,'VARIABLES BUDGET'!$F$35/(EOMONTH(STEUERUNG!$B$7,0)-MAX(STEUERUNG!$B$7,MIN(STEUERUNG!$B$13,EOMONTH(STEUERUNG!$B$7,0)))+1)))</x:f>
        <x:v>0</x:v>
      </x:c>
      <x:c r="I9" s="64" t="n">
        <x:f>IF(A9="","",B9+C9-D9-E9-F9-G9-H9)</x:f>
        <x:v>0</x:v>
      </x:c>
      <x:c r="J9" s="64" t="n">
        <x:f>IF(A9="","",IF(ISNUMBER(STEUERUNG!$B$9),STEUERUNG!$B$9,0)+SUM($I$9:I9))</x:f>
        <x:v>0</x:v>
      </x:c>
      <x:c r="K9" s="29" t="str">
        <x:f>IF(A9="","",IF(STEUERUNG!$B$9="","STARTWERT FEHLT",IF(J9&lt;0,"UNTERDECKUNG",IF(J9&lt;STEUERUNG!$B$11,"PUFFER UNTERSCHRITTEN","Im Plan"))))</x:f>
        <x:v>STARTWERT FEHLT</x:v>
      </x:c>
    </x:row>
    <x:row r="10" ht="21" customHeight="1">
      <x:c r="A10" s="66" t="n">
        <x:f>IF(ROW()-8&gt;DAY(EOMONTH(STEUERUNG!$B$7,0)),"",STEUERUNG!$B$7+ROW()-9)</x:f>
        <x:v>46267</x:v>
      </x:c>
      <x:c r="B10" s="64" t="n">
        <x:f>IF(A10="","",SUMIFS('FESTE POSTEN'!$K$9:$K$98,'FESTE POSTEN'!$J$9:$J$98,A10,'FESTE POSTEN'!$A$9:$A$98,"Einnahme"))</x:f>
        <x:v>0</x:v>
      </x:c>
      <x:c r="C10" s="64" t="n">
        <x:f>IF(A10="","",SUMIFS(SONDERPOSTEN!$I$9:$I$128,SONDERPOSTEN!$D$9:$D$128,A10,SONDERPOSTEN!$A$9:$A$128,"Einnahme"))</x:f>
        <x:v>0</x:v>
      </x:c>
      <x:c r="D10" s="64" t="n">
        <x:f>IF(A10="","",-SUMIFS('FESTE POSTEN'!$K$9:$K$98,'FESTE POSTEN'!$J$9:$J$98,A10,'FESTE POSTEN'!$A$9:$A$98,"Ausgabe"))</x:f>
        <x:v>0</x:v>
      </x:c>
      <x:c r="E10" s="64" t="n">
        <x:f>IF(A10="","",-SUMIFS(SONDERPOSTEN!$I$9:$I$128,SONDERPOSTEN!$D$9:$D$128,A10,SONDERPOSTEN!$A$9:$A$128,"Ausgabe"))</x:f>
        <x:v>0</x:v>
      </x:c>
      <x:c r="F10" s="64" t="n">
        <x:f>IF(A10="","",SUMIFS(BUCHUNGEN!$D$9:$D$308,BUCHUNGEN!$A$9:$A$308,A10,BUCHUNGEN!$E$9:$E$308,"Gebucht"))</x:f>
        <x:v>0</x:v>
      </x:c>
      <x:c r="G10" s="64" t="n">
        <x:f>IF(A10="","",SUMIFS(BUCHUNGEN!$D$9:$D$308,BUCHUNGEN!$A$9:$A$308,A10,BUCHUNGEN!$E$9:$E$308,"Geplant"))</x:f>
        <x:v>0</x:v>
      </x:c>
      <x:c r="H10" s="64" t="n">
        <x:f>IF(A10="","",IF(A10&lt;MAX(STEUERUNG!$B$7,MIN(STEUERUNG!$B$13,EOMONTH(STEUERUNG!$B$7,0))),0,'VARIABLES BUDGET'!$F$35/(EOMONTH(STEUERUNG!$B$7,0)-MAX(STEUERUNG!$B$7,MIN(STEUERUNG!$B$13,EOMONTH(STEUERUNG!$B$7,0)))+1)))</x:f>
        <x:v>0</x:v>
      </x:c>
      <x:c r="I10" s="64" t="n">
        <x:f>IF(A10="","",B10+C10-D10-E10-F10-G10-H10)</x:f>
        <x:v>0</x:v>
      </x:c>
      <x:c r="J10" s="64" t="n">
        <x:f>IF(A10="","",IF(ISNUMBER(STEUERUNG!$B$9),STEUERUNG!$B$9,0)+SUM($I$9:I10))</x:f>
        <x:v>0</x:v>
      </x:c>
      <x:c r="K10" s="29" t="str">
        <x:f>IF(A10="","",IF(STEUERUNG!$B$9="","STARTWERT FEHLT",IF(J10&lt;0,"UNTERDECKUNG",IF(J10&lt;STEUERUNG!$B$11,"PUFFER UNTERSCHRITTEN","Im Plan"))))</x:f>
        <x:v>STARTWERT FEHLT</x:v>
      </x:c>
    </x:row>
    <x:row r="11" ht="21" customHeight="1">
      <x:c r="A11" s="66" t="n">
        <x:f>IF(ROW()-8&gt;DAY(EOMONTH(STEUERUNG!$B$7,0)),"",STEUERUNG!$B$7+ROW()-9)</x:f>
        <x:v>46268</x:v>
      </x:c>
      <x:c r="B11" s="64" t="n">
        <x:f>IF(A11="","",SUMIFS('FESTE POSTEN'!$K$9:$K$98,'FESTE POSTEN'!$J$9:$J$98,A11,'FESTE POSTEN'!$A$9:$A$98,"Einnahme"))</x:f>
        <x:v>0</x:v>
      </x:c>
      <x:c r="C11" s="64" t="n">
        <x:f>IF(A11="","",SUMIFS(SONDERPOSTEN!$I$9:$I$128,SONDERPOSTEN!$D$9:$D$128,A11,SONDERPOSTEN!$A$9:$A$128,"Einnahme"))</x:f>
        <x:v>0</x:v>
      </x:c>
      <x:c r="D11" s="64" t="n">
        <x:f>IF(A11="","",-SUMIFS('FESTE POSTEN'!$K$9:$K$98,'FESTE POSTEN'!$J$9:$J$98,A11,'FESTE POSTEN'!$A$9:$A$98,"Ausgabe"))</x:f>
        <x:v>0</x:v>
      </x:c>
      <x:c r="E11" s="64" t="n">
        <x:f>IF(A11="","",-SUMIFS(SONDERPOSTEN!$I$9:$I$128,SONDERPOSTEN!$D$9:$D$128,A11,SONDERPOSTEN!$A$9:$A$128,"Ausgabe"))</x:f>
        <x:v>0</x:v>
      </x:c>
      <x:c r="F11" s="64" t="n">
        <x:f>IF(A11="","",SUMIFS(BUCHUNGEN!$D$9:$D$308,BUCHUNGEN!$A$9:$A$308,A11,BUCHUNGEN!$E$9:$E$308,"Gebucht"))</x:f>
        <x:v>0</x:v>
      </x:c>
      <x:c r="G11" s="64" t="n">
        <x:f>IF(A11="","",SUMIFS(BUCHUNGEN!$D$9:$D$308,BUCHUNGEN!$A$9:$A$308,A11,BUCHUNGEN!$E$9:$E$308,"Geplant"))</x:f>
        <x:v>0</x:v>
      </x:c>
      <x:c r="H11" s="64" t="n">
        <x:f>IF(A11="","",IF(A11&lt;MAX(STEUERUNG!$B$7,MIN(STEUERUNG!$B$13,EOMONTH(STEUERUNG!$B$7,0))),0,'VARIABLES BUDGET'!$F$35/(EOMONTH(STEUERUNG!$B$7,0)-MAX(STEUERUNG!$B$7,MIN(STEUERUNG!$B$13,EOMONTH(STEUERUNG!$B$7,0)))+1)))</x:f>
        <x:v>0</x:v>
      </x:c>
      <x:c r="I11" s="64" t="n">
        <x:f>IF(A11="","",B11+C11-D11-E11-F11-G11-H11)</x:f>
        <x:v>0</x:v>
      </x:c>
      <x:c r="J11" s="64" t="n">
        <x:f>IF(A11="","",IF(ISNUMBER(STEUERUNG!$B$9),STEUERUNG!$B$9,0)+SUM($I$9:I11))</x:f>
        <x:v>0</x:v>
      </x:c>
      <x:c r="K11" s="29" t="str">
        <x:f>IF(A11="","",IF(STEUERUNG!$B$9="","STARTWERT FEHLT",IF(J11&lt;0,"UNTERDECKUNG",IF(J11&lt;STEUERUNG!$B$11,"PUFFER UNTERSCHRITTEN","Im Plan"))))</x:f>
        <x:v>STARTWERT FEHLT</x:v>
      </x:c>
    </x:row>
    <x:row r="12" ht="21" customHeight="1">
      <x:c r="A12" s="66" t="n">
        <x:f>IF(ROW()-8&gt;DAY(EOMONTH(STEUERUNG!$B$7,0)),"",STEUERUNG!$B$7+ROW()-9)</x:f>
        <x:v>46269</x:v>
      </x:c>
      <x:c r="B12" s="64" t="n">
        <x:f>IF(A12="","",SUMIFS('FESTE POSTEN'!$K$9:$K$98,'FESTE POSTEN'!$J$9:$J$98,A12,'FESTE POSTEN'!$A$9:$A$98,"Einnahme"))</x:f>
        <x:v>0</x:v>
      </x:c>
      <x:c r="C12" s="64" t="n">
        <x:f>IF(A12="","",SUMIFS(SONDERPOSTEN!$I$9:$I$128,SONDERPOSTEN!$D$9:$D$128,A12,SONDERPOSTEN!$A$9:$A$128,"Einnahme"))</x:f>
        <x:v>0</x:v>
      </x:c>
      <x:c r="D12" s="64" t="n">
        <x:f>IF(A12="","",-SUMIFS('FESTE POSTEN'!$K$9:$K$98,'FESTE POSTEN'!$J$9:$J$98,A12,'FESTE POSTEN'!$A$9:$A$98,"Ausgabe"))</x:f>
        <x:v>0</x:v>
      </x:c>
      <x:c r="E12" s="64" t="n">
        <x:f>IF(A12="","",-SUMIFS(SONDERPOSTEN!$I$9:$I$128,SONDERPOSTEN!$D$9:$D$128,A12,SONDERPOSTEN!$A$9:$A$128,"Ausgabe"))</x:f>
        <x:v>0</x:v>
      </x:c>
      <x:c r="F12" s="64" t="n">
        <x:f>IF(A12="","",SUMIFS(BUCHUNGEN!$D$9:$D$308,BUCHUNGEN!$A$9:$A$308,A12,BUCHUNGEN!$E$9:$E$308,"Gebucht"))</x:f>
        <x:v>0</x:v>
      </x:c>
      <x:c r="G12" s="64" t="n">
        <x:f>IF(A12="","",SUMIFS(BUCHUNGEN!$D$9:$D$308,BUCHUNGEN!$A$9:$A$308,A12,BUCHUNGEN!$E$9:$E$308,"Geplant"))</x:f>
        <x:v>0</x:v>
      </x:c>
      <x:c r="H12" s="64" t="n">
        <x:f>IF(A12="","",IF(A12&lt;MAX(STEUERUNG!$B$7,MIN(STEUERUNG!$B$13,EOMONTH(STEUERUNG!$B$7,0))),0,'VARIABLES BUDGET'!$F$35/(EOMONTH(STEUERUNG!$B$7,0)-MAX(STEUERUNG!$B$7,MIN(STEUERUNG!$B$13,EOMONTH(STEUERUNG!$B$7,0)))+1)))</x:f>
        <x:v>0</x:v>
      </x:c>
      <x:c r="I12" s="64" t="n">
        <x:f>IF(A12="","",B12+C12-D12-E12-F12-G12-H12)</x:f>
        <x:v>0</x:v>
      </x:c>
      <x:c r="J12" s="64" t="n">
        <x:f>IF(A12="","",IF(ISNUMBER(STEUERUNG!$B$9),STEUERUNG!$B$9,0)+SUM($I$9:I12))</x:f>
        <x:v>0</x:v>
      </x:c>
      <x:c r="K12" s="29" t="str">
        <x:f>IF(A12="","",IF(STEUERUNG!$B$9="","STARTWERT FEHLT",IF(J12&lt;0,"UNTERDECKUNG",IF(J12&lt;STEUERUNG!$B$11,"PUFFER UNTERSCHRITTEN","Im Plan"))))</x:f>
        <x:v>STARTWERT FEHLT</x:v>
      </x:c>
    </x:row>
    <x:row r="13" ht="21" customHeight="1">
      <x:c r="A13" s="66" t="n">
        <x:f>IF(ROW()-8&gt;DAY(EOMONTH(STEUERUNG!$B$7,0)),"",STEUERUNG!$B$7+ROW()-9)</x:f>
        <x:v>46270</x:v>
      </x:c>
      <x:c r="B13" s="64" t="n">
        <x:f>IF(A13="","",SUMIFS('FESTE POSTEN'!$K$9:$K$98,'FESTE POSTEN'!$J$9:$J$98,A13,'FESTE POSTEN'!$A$9:$A$98,"Einnahme"))</x:f>
        <x:v>0</x:v>
      </x:c>
      <x:c r="C13" s="64" t="n">
        <x:f>IF(A13="","",SUMIFS(SONDERPOSTEN!$I$9:$I$128,SONDERPOSTEN!$D$9:$D$128,A13,SONDERPOSTEN!$A$9:$A$128,"Einnahme"))</x:f>
        <x:v>0</x:v>
      </x:c>
      <x:c r="D13" s="64" t="n">
        <x:f>IF(A13="","",-SUMIFS('FESTE POSTEN'!$K$9:$K$98,'FESTE POSTEN'!$J$9:$J$98,A13,'FESTE POSTEN'!$A$9:$A$98,"Ausgabe"))</x:f>
        <x:v>0</x:v>
      </x:c>
      <x:c r="E13" s="64" t="n">
        <x:f>IF(A13="","",-SUMIFS(SONDERPOSTEN!$I$9:$I$128,SONDERPOSTEN!$D$9:$D$128,A13,SONDERPOSTEN!$A$9:$A$128,"Ausgabe"))</x:f>
        <x:v>0</x:v>
      </x:c>
      <x:c r="F13" s="64" t="n">
        <x:f>IF(A13="","",SUMIFS(BUCHUNGEN!$D$9:$D$308,BUCHUNGEN!$A$9:$A$308,A13,BUCHUNGEN!$E$9:$E$308,"Gebucht"))</x:f>
        <x:v>0</x:v>
      </x:c>
      <x:c r="G13" s="64" t="n">
        <x:f>IF(A13="","",SUMIFS(BUCHUNGEN!$D$9:$D$308,BUCHUNGEN!$A$9:$A$308,A13,BUCHUNGEN!$E$9:$E$308,"Geplant"))</x:f>
        <x:v>0</x:v>
      </x:c>
      <x:c r="H13" s="64" t="n">
        <x:f>IF(A13="","",IF(A13&lt;MAX(STEUERUNG!$B$7,MIN(STEUERUNG!$B$13,EOMONTH(STEUERUNG!$B$7,0))),0,'VARIABLES BUDGET'!$F$35/(EOMONTH(STEUERUNG!$B$7,0)-MAX(STEUERUNG!$B$7,MIN(STEUERUNG!$B$13,EOMONTH(STEUERUNG!$B$7,0)))+1)))</x:f>
        <x:v>0</x:v>
      </x:c>
      <x:c r="I13" s="64" t="n">
        <x:f>IF(A13="","",B13+C13-D13-E13-F13-G13-H13)</x:f>
        <x:v>0</x:v>
      </x:c>
      <x:c r="J13" s="64" t="n">
        <x:f>IF(A13="","",IF(ISNUMBER(STEUERUNG!$B$9),STEUERUNG!$B$9,0)+SUM($I$9:I13))</x:f>
        <x:v>0</x:v>
      </x:c>
      <x:c r="K13" s="29" t="str">
        <x:f>IF(A13="","",IF(STEUERUNG!$B$9="","STARTWERT FEHLT",IF(J13&lt;0,"UNTERDECKUNG",IF(J13&lt;STEUERUNG!$B$11,"PUFFER UNTERSCHRITTEN","Im Plan"))))</x:f>
        <x:v>STARTWERT FEHLT</x:v>
      </x:c>
    </x:row>
    <x:row r="14" ht="21" customHeight="1">
      <x:c r="A14" s="66" t="n">
        <x:f>IF(ROW()-8&gt;DAY(EOMONTH(STEUERUNG!$B$7,0)),"",STEUERUNG!$B$7+ROW()-9)</x:f>
        <x:v>46271</x:v>
      </x:c>
      <x:c r="B14" s="64" t="n">
        <x:f>IF(A14="","",SUMIFS('FESTE POSTEN'!$K$9:$K$98,'FESTE POSTEN'!$J$9:$J$98,A14,'FESTE POSTEN'!$A$9:$A$98,"Einnahme"))</x:f>
        <x:v>0</x:v>
      </x:c>
      <x:c r="C14" s="64" t="n">
        <x:f>IF(A14="","",SUMIFS(SONDERPOSTEN!$I$9:$I$128,SONDERPOSTEN!$D$9:$D$128,A14,SONDERPOSTEN!$A$9:$A$128,"Einnahme"))</x:f>
        <x:v>0</x:v>
      </x:c>
      <x:c r="D14" s="64" t="n">
        <x:f>IF(A14="","",-SUMIFS('FESTE POSTEN'!$K$9:$K$98,'FESTE POSTEN'!$J$9:$J$98,A14,'FESTE POSTEN'!$A$9:$A$98,"Ausgabe"))</x:f>
        <x:v>0</x:v>
      </x:c>
      <x:c r="E14" s="64" t="n">
        <x:f>IF(A14="","",-SUMIFS(SONDERPOSTEN!$I$9:$I$128,SONDERPOSTEN!$D$9:$D$128,A14,SONDERPOSTEN!$A$9:$A$128,"Ausgabe"))</x:f>
        <x:v>0</x:v>
      </x:c>
      <x:c r="F14" s="64" t="n">
        <x:f>IF(A14="","",SUMIFS(BUCHUNGEN!$D$9:$D$308,BUCHUNGEN!$A$9:$A$308,A14,BUCHUNGEN!$E$9:$E$308,"Gebucht"))</x:f>
        <x:v>0</x:v>
      </x:c>
      <x:c r="G14" s="64" t="n">
        <x:f>IF(A14="","",SUMIFS(BUCHUNGEN!$D$9:$D$308,BUCHUNGEN!$A$9:$A$308,A14,BUCHUNGEN!$E$9:$E$308,"Geplant"))</x:f>
        <x:v>0</x:v>
      </x:c>
      <x:c r="H14" s="64" t="n">
        <x:f>IF(A14="","",IF(A14&lt;MAX(STEUERUNG!$B$7,MIN(STEUERUNG!$B$13,EOMONTH(STEUERUNG!$B$7,0))),0,'VARIABLES BUDGET'!$F$35/(EOMONTH(STEUERUNG!$B$7,0)-MAX(STEUERUNG!$B$7,MIN(STEUERUNG!$B$13,EOMONTH(STEUERUNG!$B$7,0)))+1)))</x:f>
        <x:v>0</x:v>
      </x:c>
      <x:c r="I14" s="64" t="n">
        <x:f>IF(A14="","",B14+C14-D14-E14-F14-G14-H14)</x:f>
        <x:v>0</x:v>
      </x:c>
      <x:c r="J14" s="64" t="n">
        <x:f>IF(A14="","",IF(ISNUMBER(STEUERUNG!$B$9),STEUERUNG!$B$9,0)+SUM($I$9:I14))</x:f>
        <x:v>0</x:v>
      </x:c>
      <x:c r="K14" s="29" t="str">
        <x:f>IF(A14="","",IF(STEUERUNG!$B$9="","STARTWERT FEHLT",IF(J14&lt;0,"UNTERDECKUNG",IF(J14&lt;STEUERUNG!$B$11,"PUFFER UNTERSCHRITTEN","Im Plan"))))</x:f>
        <x:v>STARTWERT FEHLT</x:v>
      </x:c>
    </x:row>
    <x:row r="15" ht="21" customHeight="1">
      <x:c r="A15" s="66" t="n">
        <x:f>IF(ROW()-8&gt;DAY(EOMONTH(STEUERUNG!$B$7,0)),"",STEUERUNG!$B$7+ROW()-9)</x:f>
        <x:v>46272</x:v>
      </x:c>
      <x:c r="B15" s="64" t="n">
        <x:f>IF(A15="","",SUMIFS('FESTE POSTEN'!$K$9:$K$98,'FESTE POSTEN'!$J$9:$J$98,A15,'FESTE POSTEN'!$A$9:$A$98,"Einnahme"))</x:f>
        <x:v>0</x:v>
      </x:c>
      <x:c r="C15" s="64" t="n">
        <x:f>IF(A15="","",SUMIFS(SONDERPOSTEN!$I$9:$I$128,SONDERPOSTEN!$D$9:$D$128,A15,SONDERPOSTEN!$A$9:$A$128,"Einnahme"))</x:f>
        <x:v>0</x:v>
      </x:c>
      <x:c r="D15" s="64" t="n">
        <x:f>IF(A15="","",-SUMIFS('FESTE POSTEN'!$K$9:$K$98,'FESTE POSTEN'!$J$9:$J$98,A15,'FESTE POSTEN'!$A$9:$A$98,"Ausgabe"))</x:f>
        <x:v>0</x:v>
      </x:c>
      <x:c r="E15" s="64" t="n">
        <x:f>IF(A15="","",-SUMIFS(SONDERPOSTEN!$I$9:$I$128,SONDERPOSTEN!$D$9:$D$128,A15,SONDERPOSTEN!$A$9:$A$128,"Ausgabe"))</x:f>
        <x:v>0</x:v>
      </x:c>
      <x:c r="F15" s="64" t="n">
        <x:f>IF(A15="","",SUMIFS(BUCHUNGEN!$D$9:$D$308,BUCHUNGEN!$A$9:$A$308,A15,BUCHUNGEN!$E$9:$E$308,"Gebucht"))</x:f>
        <x:v>0</x:v>
      </x:c>
      <x:c r="G15" s="64" t="n">
        <x:f>IF(A15="","",SUMIFS(BUCHUNGEN!$D$9:$D$308,BUCHUNGEN!$A$9:$A$308,A15,BUCHUNGEN!$E$9:$E$308,"Geplant"))</x:f>
        <x:v>0</x:v>
      </x:c>
      <x:c r="H15" s="64" t="n">
        <x:f>IF(A15="","",IF(A15&lt;MAX(STEUERUNG!$B$7,MIN(STEUERUNG!$B$13,EOMONTH(STEUERUNG!$B$7,0))),0,'VARIABLES BUDGET'!$F$35/(EOMONTH(STEUERUNG!$B$7,0)-MAX(STEUERUNG!$B$7,MIN(STEUERUNG!$B$13,EOMONTH(STEUERUNG!$B$7,0)))+1)))</x:f>
        <x:v>0</x:v>
      </x:c>
      <x:c r="I15" s="64" t="n">
        <x:f>IF(A15="","",B15+C15-D15-E15-F15-G15-H15)</x:f>
        <x:v>0</x:v>
      </x:c>
      <x:c r="J15" s="64" t="n">
        <x:f>IF(A15="","",IF(ISNUMBER(STEUERUNG!$B$9),STEUERUNG!$B$9,0)+SUM($I$9:I15))</x:f>
        <x:v>0</x:v>
      </x:c>
      <x:c r="K15" s="29" t="str">
        <x:f>IF(A15="","",IF(STEUERUNG!$B$9="","STARTWERT FEHLT",IF(J15&lt;0,"UNTERDECKUNG",IF(J15&lt;STEUERUNG!$B$11,"PUFFER UNTERSCHRITTEN","Im Plan"))))</x:f>
        <x:v>STARTWERT FEHLT</x:v>
      </x:c>
    </x:row>
    <x:row r="16" ht="21" customHeight="1">
      <x:c r="A16" s="66" t="n">
        <x:f>IF(ROW()-8&gt;DAY(EOMONTH(STEUERUNG!$B$7,0)),"",STEUERUNG!$B$7+ROW()-9)</x:f>
        <x:v>46273</x:v>
      </x:c>
      <x:c r="B16" s="64" t="n">
        <x:f>IF(A16="","",SUMIFS('FESTE POSTEN'!$K$9:$K$98,'FESTE POSTEN'!$J$9:$J$98,A16,'FESTE POSTEN'!$A$9:$A$98,"Einnahme"))</x:f>
        <x:v>0</x:v>
      </x:c>
      <x:c r="C16" s="64" t="n">
        <x:f>IF(A16="","",SUMIFS(SONDERPOSTEN!$I$9:$I$128,SONDERPOSTEN!$D$9:$D$128,A16,SONDERPOSTEN!$A$9:$A$128,"Einnahme"))</x:f>
        <x:v>0</x:v>
      </x:c>
      <x:c r="D16" s="64" t="n">
        <x:f>IF(A16="","",-SUMIFS('FESTE POSTEN'!$K$9:$K$98,'FESTE POSTEN'!$J$9:$J$98,A16,'FESTE POSTEN'!$A$9:$A$98,"Ausgabe"))</x:f>
        <x:v>0</x:v>
      </x:c>
      <x:c r="E16" s="64" t="n">
        <x:f>IF(A16="","",-SUMIFS(SONDERPOSTEN!$I$9:$I$128,SONDERPOSTEN!$D$9:$D$128,A16,SONDERPOSTEN!$A$9:$A$128,"Ausgabe"))</x:f>
        <x:v>0</x:v>
      </x:c>
      <x:c r="F16" s="64" t="n">
        <x:f>IF(A16="","",SUMIFS(BUCHUNGEN!$D$9:$D$308,BUCHUNGEN!$A$9:$A$308,A16,BUCHUNGEN!$E$9:$E$308,"Gebucht"))</x:f>
        <x:v>0</x:v>
      </x:c>
      <x:c r="G16" s="64" t="n">
        <x:f>IF(A16="","",SUMIFS(BUCHUNGEN!$D$9:$D$308,BUCHUNGEN!$A$9:$A$308,A16,BUCHUNGEN!$E$9:$E$308,"Geplant"))</x:f>
        <x:v>0</x:v>
      </x:c>
      <x:c r="H16" s="64" t="n">
        <x:f>IF(A16="","",IF(A16&lt;MAX(STEUERUNG!$B$7,MIN(STEUERUNG!$B$13,EOMONTH(STEUERUNG!$B$7,0))),0,'VARIABLES BUDGET'!$F$35/(EOMONTH(STEUERUNG!$B$7,0)-MAX(STEUERUNG!$B$7,MIN(STEUERUNG!$B$13,EOMONTH(STEUERUNG!$B$7,0)))+1)))</x:f>
        <x:v>0</x:v>
      </x:c>
      <x:c r="I16" s="64" t="n">
        <x:f>IF(A16="","",B16+C16-D16-E16-F16-G16-H16)</x:f>
        <x:v>0</x:v>
      </x:c>
      <x:c r="J16" s="64" t="n">
        <x:f>IF(A16="","",IF(ISNUMBER(STEUERUNG!$B$9),STEUERUNG!$B$9,0)+SUM($I$9:I16))</x:f>
        <x:v>0</x:v>
      </x:c>
      <x:c r="K16" s="29" t="str">
        <x:f>IF(A16="","",IF(STEUERUNG!$B$9="","STARTWERT FEHLT",IF(J16&lt;0,"UNTERDECKUNG",IF(J16&lt;STEUERUNG!$B$11,"PUFFER UNTERSCHRITTEN","Im Plan"))))</x:f>
        <x:v>STARTWERT FEHLT</x:v>
      </x:c>
    </x:row>
    <x:row r="17" ht="21" customHeight="1">
      <x:c r="A17" s="66" t="n">
        <x:f>IF(ROW()-8&gt;DAY(EOMONTH(STEUERUNG!$B$7,0)),"",STEUERUNG!$B$7+ROW()-9)</x:f>
        <x:v>46274</x:v>
      </x:c>
      <x:c r="B17" s="64" t="n">
        <x:f>IF(A17="","",SUMIFS('FESTE POSTEN'!$K$9:$K$98,'FESTE POSTEN'!$J$9:$J$98,A17,'FESTE POSTEN'!$A$9:$A$98,"Einnahme"))</x:f>
        <x:v>0</x:v>
      </x:c>
      <x:c r="C17" s="64" t="n">
        <x:f>IF(A17="","",SUMIFS(SONDERPOSTEN!$I$9:$I$128,SONDERPOSTEN!$D$9:$D$128,A17,SONDERPOSTEN!$A$9:$A$128,"Einnahme"))</x:f>
        <x:v>0</x:v>
      </x:c>
      <x:c r="D17" s="64" t="n">
        <x:f>IF(A17="","",-SUMIFS('FESTE POSTEN'!$K$9:$K$98,'FESTE POSTEN'!$J$9:$J$98,A17,'FESTE POSTEN'!$A$9:$A$98,"Ausgabe"))</x:f>
        <x:v>0</x:v>
      </x:c>
      <x:c r="E17" s="64" t="n">
        <x:f>IF(A17="","",-SUMIFS(SONDERPOSTEN!$I$9:$I$128,SONDERPOSTEN!$D$9:$D$128,A17,SONDERPOSTEN!$A$9:$A$128,"Ausgabe"))</x:f>
        <x:v>0</x:v>
      </x:c>
      <x:c r="F17" s="64" t="n">
        <x:f>IF(A17="","",SUMIFS(BUCHUNGEN!$D$9:$D$308,BUCHUNGEN!$A$9:$A$308,A17,BUCHUNGEN!$E$9:$E$308,"Gebucht"))</x:f>
        <x:v>0</x:v>
      </x:c>
      <x:c r="G17" s="64" t="n">
        <x:f>IF(A17="","",SUMIFS(BUCHUNGEN!$D$9:$D$308,BUCHUNGEN!$A$9:$A$308,A17,BUCHUNGEN!$E$9:$E$308,"Geplant"))</x:f>
        <x:v>0</x:v>
      </x:c>
      <x:c r="H17" s="64" t="n">
        <x:f>IF(A17="","",IF(A17&lt;MAX(STEUERUNG!$B$7,MIN(STEUERUNG!$B$13,EOMONTH(STEUERUNG!$B$7,0))),0,'VARIABLES BUDGET'!$F$35/(EOMONTH(STEUERUNG!$B$7,0)-MAX(STEUERUNG!$B$7,MIN(STEUERUNG!$B$13,EOMONTH(STEUERUNG!$B$7,0)))+1)))</x:f>
        <x:v>0</x:v>
      </x:c>
      <x:c r="I17" s="64" t="n">
        <x:f>IF(A17="","",B17+C17-D17-E17-F17-G17-H17)</x:f>
        <x:v>0</x:v>
      </x:c>
      <x:c r="J17" s="64" t="n">
        <x:f>IF(A17="","",IF(ISNUMBER(STEUERUNG!$B$9),STEUERUNG!$B$9,0)+SUM($I$9:I17))</x:f>
        <x:v>0</x:v>
      </x:c>
      <x:c r="K17" s="29" t="str">
        <x:f>IF(A17="","",IF(STEUERUNG!$B$9="","STARTWERT FEHLT",IF(J17&lt;0,"UNTERDECKUNG",IF(J17&lt;STEUERUNG!$B$11,"PUFFER UNTERSCHRITTEN","Im Plan"))))</x:f>
        <x:v>STARTWERT FEHLT</x:v>
      </x:c>
    </x:row>
    <x:row r="18" ht="21" customHeight="1">
      <x:c r="A18" s="66" t="n">
        <x:f>IF(ROW()-8&gt;DAY(EOMONTH(STEUERUNG!$B$7,0)),"",STEUERUNG!$B$7+ROW()-9)</x:f>
        <x:v>46275</x:v>
      </x:c>
      <x:c r="B18" s="64" t="n">
        <x:f>IF(A18="","",SUMIFS('FESTE POSTEN'!$K$9:$K$98,'FESTE POSTEN'!$J$9:$J$98,A18,'FESTE POSTEN'!$A$9:$A$98,"Einnahme"))</x:f>
        <x:v>0</x:v>
      </x:c>
      <x:c r="C18" s="64" t="n">
        <x:f>IF(A18="","",SUMIFS(SONDERPOSTEN!$I$9:$I$128,SONDERPOSTEN!$D$9:$D$128,A18,SONDERPOSTEN!$A$9:$A$128,"Einnahme"))</x:f>
        <x:v>0</x:v>
      </x:c>
      <x:c r="D18" s="64" t="n">
        <x:f>IF(A18="","",-SUMIFS('FESTE POSTEN'!$K$9:$K$98,'FESTE POSTEN'!$J$9:$J$98,A18,'FESTE POSTEN'!$A$9:$A$98,"Ausgabe"))</x:f>
        <x:v>0</x:v>
      </x:c>
      <x:c r="E18" s="64" t="n">
        <x:f>IF(A18="","",-SUMIFS(SONDERPOSTEN!$I$9:$I$128,SONDERPOSTEN!$D$9:$D$128,A18,SONDERPOSTEN!$A$9:$A$128,"Ausgabe"))</x:f>
        <x:v>0</x:v>
      </x:c>
      <x:c r="F18" s="64" t="n">
        <x:f>IF(A18="","",SUMIFS(BUCHUNGEN!$D$9:$D$308,BUCHUNGEN!$A$9:$A$308,A18,BUCHUNGEN!$E$9:$E$308,"Gebucht"))</x:f>
        <x:v>0</x:v>
      </x:c>
      <x:c r="G18" s="64" t="n">
        <x:f>IF(A18="","",SUMIFS(BUCHUNGEN!$D$9:$D$308,BUCHUNGEN!$A$9:$A$308,A18,BUCHUNGEN!$E$9:$E$308,"Geplant"))</x:f>
        <x:v>0</x:v>
      </x:c>
      <x:c r="H18" s="64" t="n">
        <x:f>IF(A18="","",IF(A18&lt;MAX(STEUERUNG!$B$7,MIN(STEUERUNG!$B$13,EOMONTH(STEUERUNG!$B$7,0))),0,'VARIABLES BUDGET'!$F$35/(EOMONTH(STEUERUNG!$B$7,0)-MAX(STEUERUNG!$B$7,MIN(STEUERUNG!$B$13,EOMONTH(STEUERUNG!$B$7,0)))+1)))</x:f>
        <x:v>0</x:v>
      </x:c>
      <x:c r="I18" s="64" t="n">
        <x:f>IF(A18="","",B18+C18-D18-E18-F18-G18-H18)</x:f>
        <x:v>0</x:v>
      </x:c>
      <x:c r="J18" s="64" t="n">
        <x:f>IF(A18="","",IF(ISNUMBER(STEUERUNG!$B$9),STEUERUNG!$B$9,0)+SUM($I$9:I18))</x:f>
        <x:v>0</x:v>
      </x:c>
      <x:c r="K18" s="29" t="str">
        <x:f>IF(A18="","",IF(STEUERUNG!$B$9="","STARTWERT FEHLT",IF(J18&lt;0,"UNTERDECKUNG",IF(J18&lt;STEUERUNG!$B$11,"PUFFER UNTERSCHRITTEN","Im Plan"))))</x:f>
        <x:v>STARTWERT FEHLT</x:v>
      </x:c>
    </x:row>
    <x:row r="19" ht="21" customHeight="1">
      <x:c r="A19" s="66" t="n">
        <x:f>IF(ROW()-8&gt;DAY(EOMONTH(STEUERUNG!$B$7,0)),"",STEUERUNG!$B$7+ROW()-9)</x:f>
        <x:v>46276</x:v>
      </x:c>
      <x:c r="B19" s="64" t="n">
        <x:f>IF(A19="","",SUMIFS('FESTE POSTEN'!$K$9:$K$98,'FESTE POSTEN'!$J$9:$J$98,A19,'FESTE POSTEN'!$A$9:$A$98,"Einnahme"))</x:f>
        <x:v>0</x:v>
      </x:c>
      <x:c r="C19" s="64" t="n">
        <x:f>IF(A19="","",SUMIFS(SONDERPOSTEN!$I$9:$I$128,SONDERPOSTEN!$D$9:$D$128,A19,SONDERPOSTEN!$A$9:$A$128,"Einnahme"))</x:f>
        <x:v>0</x:v>
      </x:c>
      <x:c r="D19" s="64" t="n">
        <x:f>IF(A19="","",-SUMIFS('FESTE POSTEN'!$K$9:$K$98,'FESTE POSTEN'!$J$9:$J$98,A19,'FESTE POSTEN'!$A$9:$A$98,"Ausgabe"))</x:f>
        <x:v>0</x:v>
      </x:c>
      <x:c r="E19" s="64" t="n">
        <x:f>IF(A19="","",-SUMIFS(SONDERPOSTEN!$I$9:$I$128,SONDERPOSTEN!$D$9:$D$128,A19,SONDERPOSTEN!$A$9:$A$128,"Ausgabe"))</x:f>
        <x:v>0</x:v>
      </x:c>
      <x:c r="F19" s="64" t="n">
        <x:f>IF(A19="","",SUMIFS(BUCHUNGEN!$D$9:$D$308,BUCHUNGEN!$A$9:$A$308,A19,BUCHUNGEN!$E$9:$E$308,"Gebucht"))</x:f>
        <x:v>0</x:v>
      </x:c>
      <x:c r="G19" s="64" t="n">
        <x:f>IF(A19="","",SUMIFS(BUCHUNGEN!$D$9:$D$308,BUCHUNGEN!$A$9:$A$308,A19,BUCHUNGEN!$E$9:$E$308,"Geplant"))</x:f>
        <x:v>0</x:v>
      </x:c>
      <x:c r="H19" s="64" t="n">
        <x:f>IF(A19="","",IF(A19&lt;MAX(STEUERUNG!$B$7,MIN(STEUERUNG!$B$13,EOMONTH(STEUERUNG!$B$7,0))),0,'VARIABLES BUDGET'!$F$35/(EOMONTH(STEUERUNG!$B$7,0)-MAX(STEUERUNG!$B$7,MIN(STEUERUNG!$B$13,EOMONTH(STEUERUNG!$B$7,0)))+1)))</x:f>
        <x:v>0</x:v>
      </x:c>
      <x:c r="I19" s="64" t="n">
        <x:f>IF(A19="","",B19+C19-D19-E19-F19-G19-H19)</x:f>
        <x:v>0</x:v>
      </x:c>
      <x:c r="J19" s="64" t="n">
        <x:f>IF(A19="","",IF(ISNUMBER(STEUERUNG!$B$9),STEUERUNG!$B$9,0)+SUM($I$9:I19))</x:f>
        <x:v>0</x:v>
      </x:c>
      <x:c r="K19" s="29" t="str">
        <x:f>IF(A19="","",IF(STEUERUNG!$B$9="","STARTWERT FEHLT",IF(J19&lt;0,"UNTERDECKUNG",IF(J19&lt;STEUERUNG!$B$11,"PUFFER UNTERSCHRITTEN","Im Plan"))))</x:f>
        <x:v>STARTWERT FEHLT</x:v>
      </x:c>
    </x:row>
    <x:row r="20" ht="21" customHeight="1">
      <x:c r="A20" s="66" t="n">
        <x:f>IF(ROW()-8&gt;DAY(EOMONTH(STEUERUNG!$B$7,0)),"",STEUERUNG!$B$7+ROW()-9)</x:f>
        <x:v>46277</x:v>
      </x:c>
      <x:c r="B20" s="64" t="n">
        <x:f>IF(A20="","",SUMIFS('FESTE POSTEN'!$K$9:$K$98,'FESTE POSTEN'!$J$9:$J$98,A20,'FESTE POSTEN'!$A$9:$A$98,"Einnahme"))</x:f>
        <x:v>0</x:v>
      </x:c>
      <x:c r="C20" s="64" t="n">
        <x:f>IF(A20="","",SUMIFS(SONDERPOSTEN!$I$9:$I$128,SONDERPOSTEN!$D$9:$D$128,A20,SONDERPOSTEN!$A$9:$A$128,"Einnahme"))</x:f>
        <x:v>0</x:v>
      </x:c>
      <x:c r="D20" s="64" t="n">
        <x:f>IF(A20="","",-SUMIFS('FESTE POSTEN'!$K$9:$K$98,'FESTE POSTEN'!$J$9:$J$98,A20,'FESTE POSTEN'!$A$9:$A$98,"Ausgabe"))</x:f>
        <x:v>0</x:v>
      </x:c>
      <x:c r="E20" s="64" t="n">
        <x:f>IF(A20="","",-SUMIFS(SONDERPOSTEN!$I$9:$I$128,SONDERPOSTEN!$D$9:$D$128,A20,SONDERPOSTEN!$A$9:$A$128,"Ausgabe"))</x:f>
        <x:v>0</x:v>
      </x:c>
      <x:c r="F20" s="64" t="n">
        <x:f>IF(A20="","",SUMIFS(BUCHUNGEN!$D$9:$D$308,BUCHUNGEN!$A$9:$A$308,A20,BUCHUNGEN!$E$9:$E$308,"Gebucht"))</x:f>
        <x:v>0</x:v>
      </x:c>
      <x:c r="G20" s="64" t="n">
        <x:f>IF(A20="","",SUMIFS(BUCHUNGEN!$D$9:$D$308,BUCHUNGEN!$A$9:$A$308,A20,BUCHUNGEN!$E$9:$E$308,"Geplant"))</x:f>
        <x:v>0</x:v>
      </x:c>
      <x:c r="H20" s="64" t="n">
        <x:f>IF(A20="","",IF(A20&lt;MAX(STEUERUNG!$B$7,MIN(STEUERUNG!$B$13,EOMONTH(STEUERUNG!$B$7,0))),0,'VARIABLES BUDGET'!$F$35/(EOMONTH(STEUERUNG!$B$7,0)-MAX(STEUERUNG!$B$7,MIN(STEUERUNG!$B$13,EOMONTH(STEUERUNG!$B$7,0)))+1)))</x:f>
        <x:v>0</x:v>
      </x:c>
      <x:c r="I20" s="64" t="n">
        <x:f>IF(A20="","",B20+C20-D20-E20-F20-G20-H20)</x:f>
        <x:v>0</x:v>
      </x:c>
      <x:c r="J20" s="64" t="n">
        <x:f>IF(A20="","",IF(ISNUMBER(STEUERUNG!$B$9),STEUERUNG!$B$9,0)+SUM($I$9:I20))</x:f>
        <x:v>0</x:v>
      </x:c>
      <x:c r="K20" s="29" t="str">
        <x:f>IF(A20="","",IF(STEUERUNG!$B$9="","STARTWERT FEHLT",IF(J20&lt;0,"UNTERDECKUNG",IF(J20&lt;STEUERUNG!$B$11,"PUFFER UNTERSCHRITTEN","Im Plan"))))</x:f>
        <x:v>STARTWERT FEHLT</x:v>
      </x:c>
    </x:row>
    <x:row r="21" ht="21" customHeight="1">
      <x:c r="A21" s="66" t="n">
        <x:f>IF(ROW()-8&gt;DAY(EOMONTH(STEUERUNG!$B$7,0)),"",STEUERUNG!$B$7+ROW()-9)</x:f>
        <x:v>46278</x:v>
      </x:c>
      <x:c r="B21" s="64" t="n">
        <x:f>IF(A21="","",SUMIFS('FESTE POSTEN'!$K$9:$K$98,'FESTE POSTEN'!$J$9:$J$98,A21,'FESTE POSTEN'!$A$9:$A$98,"Einnahme"))</x:f>
        <x:v>0</x:v>
      </x:c>
      <x:c r="C21" s="64" t="n">
        <x:f>IF(A21="","",SUMIFS(SONDERPOSTEN!$I$9:$I$128,SONDERPOSTEN!$D$9:$D$128,A21,SONDERPOSTEN!$A$9:$A$128,"Einnahme"))</x:f>
        <x:v>0</x:v>
      </x:c>
      <x:c r="D21" s="64" t="n">
        <x:f>IF(A21="","",-SUMIFS('FESTE POSTEN'!$K$9:$K$98,'FESTE POSTEN'!$J$9:$J$98,A21,'FESTE POSTEN'!$A$9:$A$98,"Ausgabe"))</x:f>
        <x:v>0</x:v>
      </x:c>
      <x:c r="E21" s="64" t="n">
        <x:f>IF(A21="","",-SUMIFS(SONDERPOSTEN!$I$9:$I$128,SONDERPOSTEN!$D$9:$D$128,A21,SONDERPOSTEN!$A$9:$A$128,"Ausgabe"))</x:f>
        <x:v>0</x:v>
      </x:c>
      <x:c r="F21" s="64" t="n">
        <x:f>IF(A21="","",SUMIFS(BUCHUNGEN!$D$9:$D$308,BUCHUNGEN!$A$9:$A$308,A21,BUCHUNGEN!$E$9:$E$308,"Gebucht"))</x:f>
        <x:v>0</x:v>
      </x:c>
      <x:c r="G21" s="64" t="n">
        <x:f>IF(A21="","",SUMIFS(BUCHUNGEN!$D$9:$D$308,BUCHUNGEN!$A$9:$A$308,A21,BUCHUNGEN!$E$9:$E$308,"Geplant"))</x:f>
        <x:v>0</x:v>
      </x:c>
      <x:c r="H21" s="64" t="n">
        <x:f>IF(A21="","",IF(A21&lt;MAX(STEUERUNG!$B$7,MIN(STEUERUNG!$B$13,EOMONTH(STEUERUNG!$B$7,0))),0,'VARIABLES BUDGET'!$F$35/(EOMONTH(STEUERUNG!$B$7,0)-MAX(STEUERUNG!$B$7,MIN(STEUERUNG!$B$13,EOMONTH(STEUERUNG!$B$7,0)))+1)))</x:f>
        <x:v>0</x:v>
      </x:c>
      <x:c r="I21" s="64" t="n">
        <x:f>IF(A21="","",B21+C21-D21-E21-F21-G21-H21)</x:f>
        <x:v>0</x:v>
      </x:c>
      <x:c r="J21" s="64" t="n">
        <x:f>IF(A21="","",IF(ISNUMBER(STEUERUNG!$B$9),STEUERUNG!$B$9,0)+SUM($I$9:I21))</x:f>
        <x:v>0</x:v>
      </x:c>
      <x:c r="K21" s="29" t="str">
        <x:f>IF(A21="","",IF(STEUERUNG!$B$9="","STARTWERT FEHLT",IF(J21&lt;0,"UNTERDECKUNG",IF(J21&lt;STEUERUNG!$B$11,"PUFFER UNTERSCHRITTEN","Im Plan"))))</x:f>
        <x:v>STARTWERT FEHLT</x:v>
      </x:c>
    </x:row>
    <x:row r="22" ht="21" customHeight="1">
      <x:c r="A22" s="66" t="n">
        <x:f>IF(ROW()-8&gt;DAY(EOMONTH(STEUERUNG!$B$7,0)),"",STEUERUNG!$B$7+ROW()-9)</x:f>
        <x:v>46279</x:v>
      </x:c>
      <x:c r="B22" s="64" t="n">
        <x:f>IF(A22="","",SUMIFS('FESTE POSTEN'!$K$9:$K$98,'FESTE POSTEN'!$J$9:$J$98,A22,'FESTE POSTEN'!$A$9:$A$98,"Einnahme"))</x:f>
        <x:v>0</x:v>
      </x:c>
      <x:c r="C22" s="64" t="n">
        <x:f>IF(A22="","",SUMIFS(SONDERPOSTEN!$I$9:$I$128,SONDERPOSTEN!$D$9:$D$128,A22,SONDERPOSTEN!$A$9:$A$128,"Einnahme"))</x:f>
        <x:v>0</x:v>
      </x:c>
      <x:c r="D22" s="64" t="n">
        <x:f>IF(A22="","",-SUMIFS('FESTE POSTEN'!$K$9:$K$98,'FESTE POSTEN'!$J$9:$J$98,A22,'FESTE POSTEN'!$A$9:$A$98,"Ausgabe"))</x:f>
        <x:v>0</x:v>
      </x:c>
      <x:c r="E22" s="64" t="n">
        <x:f>IF(A22="","",-SUMIFS(SONDERPOSTEN!$I$9:$I$128,SONDERPOSTEN!$D$9:$D$128,A22,SONDERPOSTEN!$A$9:$A$128,"Ausgabe"))</x:f>
        <x:v>0</x:v>
      </x:c>
      <x:c r="F22" s="64" t="n">
        <x:f>IF(A22="","",SUMIFS(BUCHUNGEN!$D$9:$D$308,BUCHUNGEN!$A$9:$A$308,A22,BUCHUNGEN!$E$9:$E$308,"Gebucht"))</x:f>
        <x:v>0</x:v>
      </x:c>
      <x:c r="G22" s="64" t="n">
        <x:f>IF(A22="","",SUMIFS(BUCHUNGEN!$D$9:$D$308,BUCHUNGEN!$A$9:$A$308,A22,BUCHUNGEN!$E$9:$E$308,"Geplant"))</x:f>
        <x:v>0</x:v>
      </x:c>
      <x:c r="H22" s="64" t="n">
        <x:f>IF(A22="","",IF(A22&lt;MAX(STEUERUNG!$B$7,MIN(STEUERUNG!$B$13,EOMONTH(STEUERUNG!$B$7,0))),0,'VARIABLES BUDGET'!$F$35/(EOMONTH(STEUERUNG!$B$7,0)-MAX(STEUERUNG!$B$7,MIN(STEUERUNG!$B$13,EOMONTH(STEUERUNG!$B$7,0)))+1)))</x:f>
        <x:v>0</x:v>
      </x:c>
      <x:c r="I22" s="64" t="n">
        <x:f>IF(A22="","",B22+C22-D22-E22-F22-G22-H22)</x:f>
        <x:v>0</x:v>
      </x:c>
      <x:c r="J22" s="64" t="n">
        <x:f>IF(A22="","",IF(ISNUMBER(STEUERUNG!$B$9),STEUERUNG!$B$9,0)+SUM($I$9:I22))</x:f>
        <x:v>0</x:v>
      </x:c>
      <x:c r="K22" s="29" t="str">
        <x:f>IF(A22="","",IF(STEUERUNG!$B$9="","STARTWERT FEHLT",IF(J22&lt;0,"UNTERDECKUNG",IF(J22&lt;STEUERUNG!$B$11,"PUFFER UNTERSCHRITTEN","Im Plan"))))</x:f>
        <x:v>STARTWERT FEHLT</x:v>
      </x:c>
    </x:row>
    <x:row r="23" ht="21" customHeight="1">
      <x:c r="A23" s="66" t="n">
        <x:f>IF(ROW()-8&gt;DAY(EOMONTH(STEUERUNG!$B$7,0)),"",STEUERUNG!$B$7+ROW()-9)</x:f>
        <x:v>46280</x:v>
      </x:c>
      <x:c r="B23" s="64" t="n">
        <x:f>IF(A23="","",SUMIFS('FESTE POSTEN'!$K$9:$K$98,'FESTE POSTEN'!$J$9:$J$98,A23,'FESTE POSTEN'!$A$9:$A$98,"Einnahme"))</x:f>
        <x:v>0</x:v>
      </x:c>
      <x:c r="C23" s="64" t="n">
        <x:f>IF(A23="","",SUMIFS(SONDERPOSTEN!$I$9:$I$128,SONDERPOSTEN!$D$9:$D$128,A23,SONDERPOSTEN!$A$9:$A$128,"Einnahme"))</x:f>
        <x:v>0</x:v>
      </x:c>
      <x:c r="D23" s="64" t="n">
        <x:f>IF(A23="","",-SUMIFS('FESTE POSTEN'!$K$9:$K$98,'FESTE POSTEN'!$J$9:$J$98,A23,'FESTE POSTEN'!$A$9:$A$98,"Ausgabe"))</x:f>
        <x:v>0</x:v>
      </x:c>
      <x:c r="E23" s="64" t="n">
        <x:f>IF(A23="","",-SUMIFS(SONDERPOSTEN!$I$9:$I$128,SONDERPOSTEN!$D$9:$D$128,A23,SONDERPOSTEN!$A$9:$A$128,"Ausgabe"))</x:f>
        <x:v>0</x:v>
      </x:c>
      <x:c r="F23" s="64" t="n">
        <x:f>IF(A23="","",SUMIFS(BUCHUNGEN!$D$9:$D$308,BUCHUNGEN!$A$9:$A$308,A23,BUCHUNGEN!$E$9:$E$308,"Gebucht"))</x:f>
        <x:v>0</x:v>
      </x:c>
      <x:c r="G23" s="64" t="n">
        <x:f>IF(A23="","",SUMIFS(BUCHUNGEN!$D$9:$D$308,BUCHUNGEN!$A$9:$A$308,A23,BUCHUNGEN!$E$9:$E$308,"Geplant"))</x:f>
        <x:v>0</x:v>
      </x:c>
      <x:c r="H23" s="64" t="n">
        <x:f>IF(A23="","",IF(A23&lt;MAX(STEUERUNG!$B$7,MIN(STEUERUNG!$B$13,EOMONTH(STEUERUNG!$B$7,0))),0,'VARIABLES BUDGET'!$F$35/(EOMONTH(STEUERUNG!$B$7,0)-MAX(STEUERUNG!$B$7,MIN(STEUERUNG!$B$13,EOMONTH(STEUERUNG!$B$7,0)))+1)))</x:f>
        <x:v>0</x:v>
      </x:c>
      <x:c r="I23" s="64" t="n">
        <x:f>IF(A23="","",B23+C23-D23-E23-F23-G23-H23)</x:f>
        <x:v>0</x:v>
      </x:c>
      <x:c r="J23" s="64" t="n">
        <x:f>IF(A23="","",IF(ISNUMBER(STEUERUNG!$B$9),STEUERUNG!$B$9,0)+SUM($I$9:I23))</x:f>
        <x:v>0</x:v>
      </x:c>
      <x:c r="K23" s="29" t="str">
        <x:f>IF(A23="","",IF(STEUERUNG!$B$9="","STARTWERT FEHLT",IF(J23&lt;0,"UNTERDECKUNG",IF(J23&lt;STEUERUNG!$B$11,"PUFFER UNTERSCHRITTEN","Im Plan"))))</x:f>
        <x:v>STARTWERT FEHLT</x:v>
      </x:c>
    </x:row>
    <x:row r="24" ht="21" customHeight="1">
      <x:c r="A24" s="66" t="n">
        <x:f>IF(ROW()-8&gt;DAY(EOMONTH(STEUERUNG!$B$7,0)),"",STEUERUNG!$B$7+ROW()-9)</x:f>
        <x:v>46281</x:v>
      </x:c>
      <x:c r="B24" s="64" t="n">
        <x:f>IF(A24="","",SUMIFS('FESTE POSTEN'!$K$9:$K$98,'FESTE POSTEN'!$J$9:$J$98,A24,'FESTE POSTEN'!$A$9:$A$98,"Einnahme"))</x:f>
        <x:v>0</x:v>
      </x:c>
      <x:c r="C24" s="64" t="n">
        <x:f>IF(A24="","",SUMIFS(SONDERPOSTEN!$I$9:$I$128,SONDERPOSTEN!$D$9:$D$128,A24,SONDERPOSTEN!$A$9:$A$128,"Einnahme"))</x:f>
        <x:v>0</x:v>
      </x:c>
      <x:c r="D24" s="64" t="n">
        <x:f>IF(A24="","",-SUMIFS('FESTE POSTEN'!$K$9:$K$98,'FESTE POSTEN'!$J$9:$J$98,A24,'FESTE POSTEN'!$A$9:$A$98,"Ausgabe"))</x:f>
        <x:v>0</x:v>
      </x:c>
      <x:c r="E24" s="64" t="n">
        <x:f>IF(A24="","",-SUMIFS(SONDERPOSTEN!$I$9:$I$128,SONDERPOSTEN!$D$9:$D$128,A24,SONDERPOSTEN!$A$9:$A$128,"Ausgabe"))</x:f>
        <x:v>0</x:v>
      </x:c>
      <x:c r="F24" s="64" t="n">
        <x:f>IF(A24="","",SUMIFS(BUCHUNGEN!$D$9:$D$308,BUCHUNGEN!$A$9:$A$308,A24,BUCHUNGEN!$E$9:$E$308,"Gebucht"))</x:f>
        <x:v>0</x:v>
      </x:c>
      <x:c r="G24" s="64" t="n">
        <x:f>IF(A24="","",SUMIFS(BUCHUNGEN!$D$9:$D$308,BUCHUNGEN!$A$9:$A$308,A24,BUCHUNGEN!$E$9:$E$308,"Geplant"))</x:f>
        <x:v>0</x:v>
      </x:c>
      <x:c r="H24" s="64" t="n">
        <x:f>IF(A24="","",IF(A24&lt;MAX(STEUERUNG!$B$7,MIN(STEUERUNG!$B$13,EOMONTH(STEUERUNG!$B$7,0))),0,'VARIABLES BUDGET'!$F$35/(EOMONTH(STEUERUNG!$B$7,0)-MAX(STEUERUNG!$B$7,MIN(STEUERUNG!$B$13,EOMONTH(STEUERUNG!$B$7,0)))+1)))</x:f>
        <x:v>0</x:v>
      </x:c>
      <x:c r="I24" s="64" t="n">
        <x:f>IF(A24="","",B24+C24-D24-E24-F24-G24-H24)</x:f>
        <x:v>0</x:v>
      </x:c>
      <x:c r="J24" s="64" t="n">
        <x:f>IF(A24="","",IF(ISNUMBER(STEUERUNG!$B$9),STEUERUNG!$B$9,0)+SUM($I$9:I24))</x:f>
        <x:v>0</x:v>
      </x:c>
      <x:c r="K24" s="29" t="str">
        <x:f>IF(A24="","",IF(STEUERUNG!$B$9="","STARTWERT FEHLT",IF(J24&lt;0,"UNTERDECKUNG",IF(J24&lt;STEUERUNG!$B$11,"PUFFER UNTERSCHRITTEN","Im Plan"))))</x:f>
        <x:v>STARTWERT FEHLT</x:v>
      </x:c>
    </x:row>
    <x:row r="25" ht="21" customHeight="1">
      <x:c r="A25" s="66" t="n">
        <x:f>IF(ROW()-8&gt;DAY(EOMONTH(STEUERUNG!$B$7,0)),"",STEUERUNG!$B$7+ROW()-9)</x:f>
        <x:v>46282</x:v>
      </x:c>
      <x:c r="B25" s="64" t="n">
        <x:f>IF(A25="","",SUMIFS('FESTE POSTEN'!$K$9:$K$98,'FESTE POSTEN'!$J$9:$J$98,A25,'FESTE POSTEN'!$A$9:$A$98,"Einnahme"))</x:f>
        <x:v>0</x:v>
      </x:c>
      <x:c r="C25" s="64" t="n">
        <x:f>IF(A25="","",SUMIFS(SONDERPOSTEN!$I$9:$I$128,SONDERPOSTEN!$D$9:$D$128,A25,SONDERPOSTEN!$A$9:$A$128,"Einnahme"))</x:f>
        <x:v>0</x:v>
      </x:c>
      <x:c r="D25" s="64" t="n">
        <x:f>IF(A25="","",-SUMIFS('FESTE POSTEN'!$K$9:$K$98,'FESTE POSTEN'!$J$9:$J$98,A25,'FESTE POSTEN'!$A$9:$A$98,"Ausgabe"))</x:f>
        <x:v>0</x:v>
      </x:c>
      <x:c r="E25" s="64" t="n">
        <x:f>IF(A25="","",-SUMIFS(SONDERPOSTEN!$I$9:$I$128,SONDERPOSTEN!$D$9:$D$128,A25,SONDERPOSTEN!$A$9:$A$128,"Ausgabe"))</x:f>
        <x:v>0</x:v>
      </x:c>
      <x:c r="F25" s="64" t="n">
        <x:f>IF(A25="","",SUMIFS(BUCHUNGEN!$D$9:$D$308,BUCHUNGEN!$A$9:$A$308,A25,BUCHUNGEN!$E$9:$E$308,"Gebucht"))</x:f>
        <x:v>0</x:v>
      </x:c>
      <x:c r="G25" s="64" t="n">
        <x:f>IF(A25="","",SUMIFS(BUCHUNGEN!$D$9:$D$308,BUCHUNGEN!$A$9:$A$308,A25,BUCHUNGEN!$E$9:$E$308,"Geplant"))</x:f>
        <x:v>0</x:v>
      </x:c>
      <x:c r="H25" s="64" t="n">
        <x:f>IF(A25="","",IF(A25&lt;MAX(STEUERUNG!$B$7,MIN(STEUERUNG!$B$13,EOMONTH(STEUERUNG!$B$7,0))),0,'VARIABLES BUDGET'!$F$35/(EOMONTH(STEUERUNG!$B$7,0)-MAX(STEUERUNG!$B$7,MIN(STEUERUNG!$B$13,EOMONTH(STEUERUNG!$B$7,0)))+1)))</x:f>
        <x:v>0</x:v>
      </x:c>
      <x:c r="I25" s="64" t="n">
        <x:f>IF(A25="","",B25+C25-D25-E25-F25-G25-H25)</x:f>
        <x:v>0</x:v>
      </x:c>
      <x:c r="J25" s="64" t="n">
        <x:f>IF(A25="","",IF(ISNUMBER(STEUERUNG!$B$9),STEUERUNG!$B$9,0)+SUM($I$9:I25))</x:f>
        <x:v>0</x:v>
      </x:c>
      <x:c r="K25" s="29" t="str">
        <x:f>IF(A25="","",IF(STEUERUNG!$B$9="","STARTWERT FEHLT",IF(J25&lt;0,"UNTERDECKUNG",IF(J25&lt;STEUERUNG!$B$11,"PUFFER UNTERSCHRITTEN","Im Plan"))))</x:f>
        <x:v>STARTWERT FEHLT</x:v>
      </x:c>
    </x:row>
    <x:row r="26" ht="21" customHeight="1">
      <x:c r="A26" s="66" t="n">
        <x:f>IF(ROW()-8&gt;DAY(EOMONTH(STEUERUNG!$B$7,0)),"",STEUERUNG!$B$7+ROW()-9)</x:f>
        <x:v>46283</x:v>
      </x:c>
      <x:c r="B26" s="64" t="n">
        <x:f>IF(A26="","",SUMIFS('FESTE POSTEN'!$K$9:$K$98,'FESTE POSTEN'!$J$9:$J$98,A26,'FESTE POSTEN'!$A$9:$A$98,"Einnahme"))</x:f>
        <x:v>0</x:v>
      </x:c>
      <x:c r="C26" s="64" t="n">
        <x:f>IF(A26="","",SUMIFS(SONDERPOSTEN!$I$9:$I$128,SONDERPOSTEN!$D$9:$D$128,A26,SONDERPOSTEN!$A$9:$A$128,"Einnahme"))</x:f>
        <x:v>0</x:v>
      </x:c>
      <x:c r="D26" s="64" t="n">
        <x:f>IF(A26="","",-SUMIFS('FESTE POSTEN'!$K$9:$K$98,'FESTE POSTEN'!$J$9:$J$98,A26,'FESTE POSTEN'!$A$9:$A$98,"Ausgabe"))</x:f>
        <x:v>0</x:v>
      </x:c>
      <x:c r="E26" s="64" t="n">
        <x:f>IF(A26="","",-SUMIFS(SONDERPOSTEN!$I$9:$I$128,SONDERPOSTEN!$D$9:$D$128,A26,SONDERPOSTEN!$A$9:$A$128,"Ausgabe"))</x:f>
        <x:v>0</x:v>
      </x:c>
      <x:c r="F26" s="64" t="n">
        <x:f>IF(A26="","",SUMIFS(BUCHUNGEN!$D$9:$D$308,BUCHUNGEN!$A$9:$A$308,A26,BUCHUNGEN!$E$9:$E$308,"Gebucht"))</x:f>
        <x:v>0</x:v>
      </x:c>
      <x:c r="G26" s="64" t="n">
        <x:f>IF(A26="","",SUMIFS(BUCHUNGEN!$D$9:$D$308,BUCHUNGEN!$A$9:$A$308,A26,BUCHUNGEN!$E$9:$E$308,"Geplant"))</x:f>
        <x:v>0</x:v>
      </x:c>
      <x:c r="H26" s="64" t="n">
        <x:f>IF(A26="","",IF(A26&lt;MAX(STEUERUNG!$B$7,MIN(STEUERUNG!$B$13,EOMONTH(STEUERUNG!$B$7,0))),0,'VARIABLES BUDGET'!$F$35/(EOMONTH(STEUERUNG!$B$7,0)-MAX(STEUERUNG!$B$7,MIN(STEUERUNG!$B$13,EOMONTH(STEUERUNG!$B$7,0)))+1)))</x:f>
        <x:v>0</x:v>
      </x:c>
      <x:c r="I26" s="64" t="n">
        <x:f>IF(A26="","",B26+C26-D26-E26-F26-G26-H26)</x:f>
        <x:v>0</x:v>
      </x:c>
      <x:c r="J26" s="64" t="n">
        <x:f>IF(A26="","",IF(ISNUMBER(STEUERUNG!$B$9),STEUERUNG!$B$9,0)+SUM($I$9:I26))</x:f>
        <x:v>0</x:v>
      </x:c>
      <x:c r="K26" s="29" t="str">
        <x:f>IF(A26="","",IF(STEUERUNG!$B$9="","STARTWERT FEHLT",IF(J26&lt;0,"UNTERDECKUNG",IF(J26&lt;STEUERUNG!$B$11,"PUFFER UNTERSCHRITTEN","Im Plan"))))</x:f>
        <x:v>STARTWERT FEHLT</x:v>
      </x:c>
    </x:row>
    <x:row r="27" ht="21" customHeight="1">
      <x:c r="A27" s="66" t="n">
        <x:f>IF(ROW()-8&gt;DAY(EOMONTH(STEUERUNG!$B$7,0)),"",STEUERUNG!$B$7+ROW()-9)</x:f>
        <x:v>46284</x:v>
      </x:c>
      <x:c r="B27" s="64" t="n">
        <x:f>IF(A27="","",SUMIFS('FESTE POSTEN'!$K$9:$K$98,'FESTE POSTEN'!$J$9:$J$98,A27,'FESTE POSTEN'!$A$9:$A$98,"Einnahme"))</x:f>
        <x:v>0</x:v>
      </x:c>
      <x:c r="C27" s="64" t="n">
        <x:f>IF(A27="","",SUMIFS(SONDERPOSTEN!$I$9:$I$128,SONDERPOSTEN!$D$9:$D$128,A27,SONDERPOSTEN!$A$9:$A$128,"Einnahme"))</x:f>
        <x:v>0</x:v>
      </x:c>
      <x:c r="D27" s="64" t="n">
        <x:f>IF(A27="","",-SUMIFS('FESTE POSTEN'!$K$9:$K$98,'FESTE POSTEN'!$J$9:$J$98,A27,'FESTE POSTEN'!$A$9:$A$98,"Ausgabe"))</x:f>
        <x:v>0</x:v>
      </x:c>
      <x:c r="E27" s="64" t="n">
        <x:f>IF(A27="","",-SUMIFS(SONDERPOSTEN!$I$9:$I$128,SONDERPOSTEN!$D$9:$D$128,A27,SONDERPOSTEN!$A$9:$A$128,"Ausgabe"))</x:f>
        <x:v>0</x:v>
      </x:c>
      <x:c r="F27" s="64" t="n">
        <x:f>IF(A27="","",SUMIFS(BUCHUNGEN!$D$9:$D$308,BUCHUNGEN!$A$9:$A$308,A27,BUCHUNGEN!$E$9:$E$308,"Gebucht"))</x:f>
        <x:v>0</x:v>
      </x:c>
      <x:c r="G27" s="64" t="n">
        <x:f>IF(A27="","",SUMIFS(BUCHUNGEN!$D$9:$D$308,BUCHUNGEN!$A$9:$A$308,A27,BUCHUNGEN!$E$9:$E$308,"Geplant"))</x:f>
        <x:v>0</x:v>
      </x:c>
      <x:c r="H27" s="64" t="n">
        <x:f>IF(A27="","",IF(A27&lt;MAX(STEUERUNG!$B$7,MIN(STEUERUNG!$B$13,EOMONTH(STEUERUNG!$B$7,0))),0,'VARIABLES BUDGET'!$F$35/(EOMONTH(STEUERUNG!$B$7,0)-MAX(STEUERUNG!$B$7,MIN(STEUERUNG!$B$13,EOMONTH(STEUERUNG!$B$7,0)))+1)))</x:f>
        <x:v>0</x:v>
      </x:c>
      <x:c r="I27" s="64" t="n">
        <x:f>IF(A27="","",B27+C27-D27-E27-F27-G27-H27)</x:f>
        <x:v>0</x:v>
      </x:c>
      <x:c r="J27" s="64" t="n">
        <x:f>IF(A27="","",IF(ISNUMBER(STEUERUNG!$B$9),STEUERUNG!$B$9,0)+SUM($I$9:I27))</x:f>
        <x:v>0</x:v>
      </x:c>
      <x:c r="K27" s="29" t="str">
        <x:f>IF(A27="","",IF(STEUERUNG!$B$9="","STARTWERT FEHLT",IF(J27&lt;0,"UNTERDECKUNG",IF(J27&lt;STEUERUNG!$B$11,"PUFFER UNTERSCHRITTEN","Im Plan"))))</x:f>
        <x:v>STARTWERT FEHLT</x:v>
      </x:c>
    </x:row>
    <x:row r="28" ht="21" customHeight="1">
      <x:c r="A28" s="66" t="n">
        <x:f>IF(ROW()-8&gt;DAY(EOMONTH(STEUERUNG!$B$7,0)),"",STEUERUNG!$B$7+ROW()-9)</x:f>
        <x:v>46285</x:v>
      </x:c>
      <x:c r="B28" s="64" t="n">
        <x:f>IF(A28="","",SUMIFS('FESTE POSTEN'!$K$9:$K$98,'FESTE POSTEN'!$J$9:$J$98,A28,'FESTE POSTEN'!$A$9:$A$98,"Einnahme"))</x:f>
        <x:v>0</x:v>
      </x:c>
      <x:c r="C28" s="64" t="n">
        <x:f>IF(A28="","",SUMIFS(SONDERPOSTEN!$I$9:$I$128,SONDERPOSTEN!$D$9:$D$128,A28,SONDERPOSTEN!$A$9:$A$128,"Einnahme"))</x:f>
        <x:v>0</x:v>
      </x:c>
      <x:c r="D28" s="64" t="n">
        <x:f>IF(A28="","",-SUMIFS('FESTE POSTEN'!$K$9:$K$98,'FESTE POSTEN'!$J$9:$J$98,A28,'FESTE POSTEN'!$A$9:$A$98,"Ausgabe"))</x:f>
        <x:v>0</x:v>
      </x:c>
      <x:c r="E28" s="64" t="n">
        <x:f>IF(A28="","",-SUMIFS(SONDERPOSTEN!$I$9:$I$128,SONDERPOSTEN!$D$9:$D$128,A28,SONDERPOSTEN!$A$9:$A$128,"Ausgabe"))</x:f>
        <x:v>0</x:v>
      </x:c>
      <x:c r="F28" s="64" t="n">
        <x:f>IF(A28="","",SUMIFS(BUCHUNGEN!$D$9:$D$308,BUCHUNGEN!$A$9:$A$308,A28,BUCHUNGEN!$E$9:$E$308,"Gebucht"))</x:f>
        <x:v>0</x:v>
      </x:c>
      <x:c r="G28" s="64" t="n">
        <x:f>IF(A28="","",SUMIFS(BUCHUNGEN!$D$9:$D$308,BUCHUNGEN!$A$9:$A$308,A28,BUCHUNGEN!$E$9:$E$308,"Geplant"))</x:f>
        <x:v>0</x:v>
      </x:c>
      <x:c r="H28" s="64" t="n">
        <x:f>IF(A28="","",IF(A28&lt;MAX(STEUERUNG!$B$7,MIN(STEUERUNG!$B$13,EOMONTH(STEUERUNG!$B$7,0))),0,'VARIABLES BUDGET'!$F$35/(EOMONTH(STEUERUNG!$B$7,0)-MAX(STEUERUNG!$B$7,MIN(STEUERUNG!$B$13,EOMONTH(STEUERUNG!$B$7,0)))+1)))</x:f>
        <x:v>0</x:v>
      </x:c>
      <x:c r="I28" s="64" t="n">
        <x:f>IF(A28="","",B28+C28-D28-E28-F28-G28-H28)</x:f>
        <x:v>0</x:v>
      </x:c>
      <x:c r="J28" s="64" t="n">
        <x:f>IF(A28="","",IF(ISNUMBER(STEUERUNG!$B$9),STEUERUNG!$B$9,0)+SUM($I$9:I28))</x:f>
        <x:v>0</x:v>
      </x:c>
      <x:c r="K28" s="29" t="str">
        <x:f>IF(A28="","",IF(STEUERUNG!$B$9="","STARTWERT FEHLT",IF(J28&lt;0,"UNTERDECKUNG",IF(J28&lt;STEUERUNG!$B$11,"PUFFER UNTERSCHRITTEN","Im Plan"))))</x:f>
        <x:v>STARTWERT FEHLT</x:v>
      </x:c>
    </x:row>
    <x:row r="29" ht="21" customHeight="1">
      <x:c r="A29" s="66" t="n">
        <x:f>IF(ROW()-8&gt;DAY(EOMONTH(STEUERUNG!$B$7,0)),"",STEUERUNG!$B$7+ROW()-9)</x:f>
        <x:v>46286</x:v>
      </x:c>
      <x:c r="B29" s="64" t="n">
        <x:f>IF(A29="","",SUMIFS('FESTE POSTEN'!$K$9:$K$98,'FESTE POSTEN'!$J$9:$J$98,A29,'FESTE POSTEN'!$A$9:$A$98,"Einnahme"))</x:f>
        <x:v>0</x:v>
      </x:c>
      <x:c r="C29" s="64" t="n">
        <x:f>IF(A29="","",SUMIFS(SONDERPOSTEN!$I$9:$I$128,SONDERPOSTEN!$D$9:$D$128,A29,SONDERPOSTEN!$A$9:$A$128,"Einnahme"))</x:f>
        <x:v>0</x:v>
      </x:c>
      <x:c r="D29" s="64" t="n">
        <x:f>IF(A29="","",-SUMIFS('FESTE POSTEN'!$K$9:$K$98,'FESTE POSTEN'!$J$9:$J$98,A29,'FESTE POSTEN'!$A$9:$A$98,"Ausgabe"))</x:f>
        <x:v>0</x:v>
      </x:c>
      <x:c r="E29" s="64" t="n">
        <x:f>IF(A29="","",-SUMIFS(SONDERPOSTEN!$I$9:$I$128,SONDERPOSTEN!$D$9:$D$128,A29,SONDERPOSTEN!$A$9:$A$128,"Ausgabe"))</x:f>
        <x:v>0</x:v>
      </x:c>
      <x:c r="F29" s="64" t="n">
        <x:f>IF(A29="","",SUMIFS(BUCHUNGEN!$D$9:$D$308,BUCHUNGEN!$A$9:$A$308,A29,BUCHUNGEN!$E$9:$E$308,"Gebucht"))</x:f>
        <x:v>0</x:v>
      </x:c>
      <x:c r="G29" s="64" t="n">
        <x:f>IF(A29="","",SUMIFS(BUCHUNGEN!$D$9:$D$308,BUCHUNGEN!$A$9:$A$308,A29,BUCHUNGEN!$E$9:$E$308,"Geplant"))</x:f>
        <x:v>0</x:v>
      </x:c>
      <x:c r="H29" s="64" t="n">
        <x:f>IF(A29="","",IF(A29&lt;MAX(STEUERUNG!$B$7,MIN(STEUERUNG!$B$13,EOMONTH(STEUERUNG!$B$7,0))),0,'VARIABLES BUDGET'!$F$35/(EOMONTH(STEUERUNG!$B$7,0)-MAX(STEUERUNG!$B$7,MIN(STEUERUNG!$B$13,EOMONTH(STEUERUNG!$B$7,0)))+1)))</x:f>
        <x:v>0</x:v>
      </x:c>
      <x:c r="I29" s="64" t="n">
        <x:f>IF(A29="","",B29+C29-D29-E29-F29-G29-H29)</x:f>
        <x:v>0</x:v>
      </x:c>
      <x:c r="J29" s="64" t="n">
        <x:f>IF(A29="","",IF(ISNUMBER(STEUERUNG!$B$9),STEUERUNG!$B$9,0)+SUM($I$9:I29))</x:f>
        <x:v>0</x:v>
      </x:c>
      <x:c r="K29" s="29" t="str">
        <x:f>IF(A29="","",IF(STEUERUNG!$B$9="","STARTWERT FEHLT",IF(J29&lt;0,"UNTERDECKUNG",IF(J29&lt;STEUERUNG!$B$11,"PUFFER UNTERSCHRITTEN","Im Plan"))))</x:f>
        <x:v>STARTWERT FEHLT</x:v>
      </x:c>
    </x:row>
    <x:row r="30" ht="21" customHeight="1">
      <x:c r="A30" s="66" t="n">
        <x:f>IF(ROW()-8&gt;DAY(EOMONTH(STEUERUNG!$B$7,0)),"",STEUERUNG!$B$7+ROW()-9)</x:f>
        <x:v>46287</x:v>
      </x:c>
      <x:c r="B30" s="64" t="n">
        <x:f>IF(A30="","",SUMIFS('FESTE POSTEN'!$K$9:$K$98,'FESTE POSTEN'!$J$9:$J$98,A30,'FESTE POSTEN'!$A$9:$A$98,"Einnahme"))</x:f>
        <x:v>0</x:v>
      </x:c>
      <x:c r="C30" s="64" t="n">
        <x:f>IF(A30="","",SUMIFS(SONDERPOSTEN!$I$9:$I$128,SONDERPOSTEN!$D$9:$D$128,A30,SONDERPOSTEN!$A$9:$A$128,"Einnahme"))</x:f>
        <x:v>0</x:v>
      </x:c>
      <x:c r="D30" s="64" t="n">
        <x:f>IF(A30="","",-SUMIFS('FESTE POSTEN'!$K$9:$K$98,'FESTE POSTEN'!$J$9:$J$98,A30,'FESTE POSTEN'!$A$9:$A$98,"Ausgabe"))</x:f>
        <x:v>0</x:v>
      </x:c>
      <x:c r="E30" s="64" t="n">
        <x:f>IF(A30="","",-SUMIFS(SONDERPOSTEN!$I$9:$I$128,SONDERPOSTEN!$D$9:$D$128,A30,SONDERPOSTEN!$A$9:$A$128,"Ausgabe"))</x:f>
        <x:v>0</x:v>
      </x:c>
      <x:c r="F30" s="64" t="n">
        <x:f>IF(A30="","",SUMIFS(BUCHUNGEN!$D$9:$D$308,BUCHUNGEN!$A$9:$A$308,A30,BUCHUNGEN!$E$9:$E$308,"Gebucht"))</x:f>
        <x:v>0</x:v>
      </x:c>
      <x:c r="G30" s="64" t="n">
        <x:f>IF(A30="","",SUMIFS(BUCHUNGEN!$D$9:$D$308,BUCHUNGEN!$A$9:$A$308,A30,BUCHUNGEN!$E$9:$E$308,"Geplant"))</x:f>
        <x:v>0</x:v>
      </x:c>
      <x:c r="H30" s="64" t="n">
        <x:f>IF(A30="","",IF(A30&lt;MAX(STEUERUNG!$B$7,MIN(STEUERUNG!$B$13,EOMONTH(STEUERUNG!$B$7,0))),0,'VARIABLES BUDGET'!$F$35/(EOMONTH(STEUERUNG!$B$7,0)-MAX(STEUERUNG!$B$7,MIN(STEUERUNG!$B$13,EOMONTH(STEUERUNG!$B$7,0)))+1)))</x:f>
        <x:v>0</x:v>
      </x:c>
      <x:c r="I30" s="64" t="n">
        <x:f>IF(A30="","",B30+C30-D30-E30-F30-G30-H30)</x:f>
        <x:v>0</x:v>
      </x:c>
      <x:c r="J30" s="64" t="n">
        <x:f>IF(A30="","",IF(ISNUMBER(STEUERUNG!$B$9),STEUERUNG!$B$9,0)+SUM($I$9:I30))</x:f>
        <x:v>0</x:v>
      </x:c>
      <x:c r="K30" s="29" t="str">
        <x:f>IF(A30="","",IF(STEUERUNG!$B$9="","STARTWERT FEHLT",IF(J30&lt;0,"UNTERDECKUNG",IF(J30&lt;STEUERUNG!$B$11,"PUFFER UNTERSCHRITTEN","Im Plan"))))</x:f>
        <x:v>STARTWERT FEHLT</x:v>
      </x:c>
    </x:row>
    <x:row r="31" ht="21" customHeight="1">
      <x:c r="A31" s="66" t="n">
        <x:f>IF(ROW()-8&gt;DAY(EOMONTH(STEUERUNG!$B$7,0)),"",STEUERUNG!$B$7+ROW()-9)</x:f>
        <x:v>46288</x:v>
      </x:c>
      <x:c r="B31" s="64" t="n">
        <x:f>IF(A31="","",SUMIFS('FESTE POSTEN'!$K$9:$K$98,'FESTE POSTEN'!$J$9:$J$98,A31,'FESTE POSTEN'!$A$9:$A$98,"Einnahme"))</x:f>
        <x:v>0</x:v>
      </x:c>
      <x:c r="C31" s="64" t="n">
        <x:f>IF(A31="","",SUMIFS(SONDERPOSTEN!$I$9:$I$128,SONDERPOSTEN!$D$9:$D$128,A31,SONDERPOSTEN!$A$9:$A$128,"Einnahme"))</x:f>
        <x:v>0</x:v>
      </x:c>
      <x:c r="D31" s="64" t="n">
        <x:f>IF(A31="","",-SUMIFS('FESTE POSTEN'!$K$9:$K$98,'FESTE POSTEN'!$J$9:$J$98,A31,'FESTE POSTEN'!$A$9:$A$98,"Ausgabe"))</x:f>
        <x:v>0</x:v>
      </x:c>
      <x:c r="E31" s="64" t="n">
        <x:f>IF(A31="","",-SUMIFS(SONDERPOSTEN!$I$9:$I$128,SONDERPOSTEN!$D$9:$D$128,A31,SONDERPOSTEN!$A$9:$A$128,"Ausgabe"))</x:f>
        <x:v>0</x:v>
      </x:c>
      <x:c r="F31" s="64" t="n">
        <x:f>IF(A31="","",SUMIFS(BUCHUNGEN!$D$9:$D$308,BUCHUNGEN!$A$9:$A$308,A31,BUCHUNGEN!$E$9:$E$308,"Gebucht"))</x:f>
        <x:v>0</x:v>
      </x:c>
      <x:c r="G31" s="64" t="n">
        <x:f>IF(A31="","",SUMIFS(BUCHUNGEN!$D$9:$D$308,BUCHUNGEN!$A$9:$A$308,A31,BUCHUNGEN!$E$9:$E$308,"Geplant"))</x:f>
        <x:v>0</x:v>
      </x:c>
      <x:c r="H31" s="64" t="n">
        <x:f>IF(A31="","",IF(A31&lt;MAX(STEUERUNG!$B$7,MIN(STEUERUNG!$B$13,EOMONTH(STEUERUNG!$B$7,0))),0,'VARIABLES BUDGET'!$F$35/(EOMONTH(STEUERUNG!$B$7,0)-MAX(STEUERUNG!$B$7,MIN(STEUERUNG!$B$13,EOMONTH(STEUERUNG!$B$7,0)))+1)))</x:f>
        <x:v>0</x:v>
      </x:c>
      <x:c r="I31" s="64" t="n">
        <x:f>IF(A31="","",B31+C31-D31-E31-F31-G31-H31)</x:f>
        <x:v>0</x:v>
      </x:c>
      <x:c r="J31" s="64" t="n">
        <x:f>IF(A31="","",IF(ISNUMBER(STEUERUNG!$B$9),STEUERUNG!$B$9,0)+SUM($I$9:I31))</x:f>
        <x:v>0</x:v>
      </x:c>
      <x:c r="K31" s="29" t="str">
        <x:f>IF(A31="","",IF(STEUERUNG!$B$9="","STARTWERT FEHLT",IF(J31&lt;0,"UNTERDECKUNG",IF(J31&lt;STEUERUNG!$B$11,"PUFFER UNTERSCHRITTEN","Im Plan"))))</x:f>
        <x:v>STARTWERT FEHLT</x:v>
      </x:c>
    </x:row>
    <x:row r="32" ht="21" customHeight="1">
      <x:c r="A32" s="66" t="n">
        <x:f>IF(ROW()-8&gt;DAY(EOMONTH(STEUERUNG!$B$7,0)),"",STEUERUNG!$B$7+ROW()-9)</x:f>
        <x:v>46289</x:v>
      </x:c>
      <x:c r="B32" s="64" t="n">
        <x:f>IF(A32="","",SUMIFS('FESTE POSTEN'!$K$9:$K$98,'FESTE POSTEN'!$J$9:$J$98,A32,'FESTE POSTEN'!$A$9:$A$98,"Einnahme"))</x:f>
        <x:v>0</x:v>
      </x:c>
      <x:c r="C32" s="64" t="n">
        <x:f>IF(A32="","",SUMIFS(SONDERPOSTEN!$I$9:$I$128,SONDERPOSTEN!$D$9:$D$128,A32,SONDERPOSTEN!$A$9:$A$128,"Einnahme"))</x:f>
        <x:v>0</x:v>
      </x:c>
      <x:c r="D32" s="64" t="n">
        <x:f>IF(A32="","",-SUMIFS('FESTE POSTEN'!$K$9:$K$98,'FESTE POSTEN'!$J$9:$J$98,A32,'FESTE POSTEN'!$A$9:$A$98,"Ausgabe"))</x:f>
        <x:v>0</x:v>
      </x:c>
      <x:c r="E32" s="64" t="n">
        <x:f>IF(A32="","",-SUMIFS(SONDERPOSTEN!$I$9:$I$128,SONDERPOSTEN!$D$9:$D$128,A32,SONDERPOSTEN!$A$9:$A$128,"Ausgabe"))</x:f>
        <x:v>0</x:v>
      </x:c>
      <x:c r="F32" s="64" t="n">
        <x:f>IF(A32="","",SUMIFS(BUCHUNGEN!$D$9:$D$308,BUCHUNGEN!$A$9:$A$308,A32,BUCHUNGEN!$E$9:$E$308,"Gebucht"))</x:f>
        <x:v>0</x:v>
      </x:c>
      <x:c r="G32" s="64" t="n">
        <x:f>IF(A32="","",SUMIFS(BUCHUNGEN!$D$9:$D$308,BUCHUNGEN!$A$9:$A$308,A32,BUCHUNGEN!$E$9:$E$308,"Geplant"))</x:f>
        <x:v>0</x:v>
      </x:c>
      <x:c r="H32" s="64" t="n">
        <x:f>IF(A32="","",IF(A32&lt;MAX(STEUERUNG!$B$7,MIN(STEUERUNG!$B$13,EOMONTH(STEUERUNG!$B$7,0))),0,'VARIABLES BUDGET'!$F$35/(EOMONTH(STEUERUNG!$B$7,0)-MAX(STEUERUNG!$B$7,MIN(STEUERUNG!$B$13,EOMONTH(STEUERUNG!$B$7,0)))+1)))</x:f>
        <x:v>0</x:v>
      </x:c>
      <x:c r="I32" s="64" t="n">
        <x:f>IF(A32="","",B32+C32-D32-E32-F32-G32-H32)</x:f>
        <x:v>0</x:v>
      </x:c>
      <x:c r="J32" s="64" t="n">
        <x:f>IF(A32="","",IF(ISNUMBER(STEUERUNG!$B$9),STEUERUNG!$B$9,0)+SUM($I$9:I32))</x:f>
        <x:v>0</x:v>
      </x:c>
      <x:c r="K32" s="29" t="str">
        <x:f>IF(A32="","",IF(STEUERUNG!$B$9="","STARTWERT FEHLT",IF(J32&lt;0,"UNTERDECKUNG",IF(J32&lt;STEUERUNG!$B$11,"PUFFER UNTERSCHRITTEN","Im Plan"))))</x:f>
        <x:v>STARTWERT FEHLT</x:v>
      </x:c>
    </x:row>
    <x:row r="33" ht="21" customHeight="1">
      <x:c r="A33" s="66" t="n">
        <x:f>IF(ROW()-8&gt;DAY(EOMONTH(STEUERUNG!$B$7,0)),"",STEUERUNG!$B$7+ROW()-9)</x:f>
        <x:v>46290</x:v>
      </x:c>
      <x:c r="B33" s="64" t="n">
        <x:f>IF(A33="","",SUMIFS('FESTE POSTEN'!$K$9:$K$98,'FESTE POSTEN'!$J$9:$J$98,A33,'FESTE POSTEN'!$A$9:$A$98,"Einnahme"))</x:f>
        <x:v>0</x:v>
      </x:c>
      <x:c r="C33" s="64" t="n">
        <x:f>IF(A33="","",SUMIFS(SONDERPOSTEN!$I$9:$I$128,SONDERPOSTEN!$D$9:$D$128,A33,SONDERPOSTEN!$A$9:$A$128,"Einnahme"))</x:f>
        <x:v>0</x:v>
      </x:c>
      <x:c r="D33" s="64" t="n">
        <x:f>IF(A33="","",-SUMIFS('FESTE POSTEN'!$K$9:$K$98,'FESTE POSTEN'!$J$9:$J$98,A33,'FESTE POSTEN'!$A$9:$A$98,"Ausgabe"))</x:f>
        <x:v>0</x:v>
      </x:c>
      <x:c r="E33" s="64" t="n">
        <x:f>IF(A33="","",-SUMIFS(SONDERPOSTEN!$I$9:$I$128,SONDERPOSTEN!$D$9:$D$128,A33,SONDERPOSTEN!$A$9:$A$128,"Ausgabe"))</x:f>
        <x:v>0</x:v>
      </x:c>
      <x:c r="F33" s="64" t="n">
        <x:f>IF(A33="","",SUMIFS(BUCHUNGEN!$D$9:$D$308,BUCHUNGEN!$A$9:$A$308,A33,BUCHUNGEN!$E$9:$E$308,"Gebucht"))</x:f>
        <x:v>0</x:v>
      </x:c>
      <x:c r="G33" s="64" t="n">
        <x:f>IF(A33="","",SUMIFS(BUCHUNGEN!$D$9:$D$308,BUCHUNGEN!$A$9:$A$308,A33,BUCHUNGEN!$E$9:$E$308,"Geplant"))</x:f>
        <x:v>0</x:v>
      </x:c>
      <x:c r="H33" s="64" t="n">
        <x:f>IF(A33="","",IF(A33&lt;MAX(STEUERUNG!$B$7,MIN(STEUERUNG!$B$13,EOMONTH(STEUERUNG!$B$7,0))),0,'VARIABLES BUDGET'!$F$35/(EOMONTH(STEUERUNG!$B$7,0)-MAX(STEUERUNG!$B$7,MIN(STEUERUNG!$B$13,EOMONTH(STEUERUNG!$B$7,0)))+1)))</x:f>
        <x:v>0</x:v>
      </x:c>
      <x:c r="I33" s="64" t="n">
        <x:f>IF(A33="","",B33+C33-D33-E33-F33-G33-H33)</x:f>
        <x:v>0</x:v>
      </x:c>
      <x:c r="J33" s="64" t="n">
        <x:f>IF(A33="","",IF(ISNUMBER(STEUERUNG!$B$9),STEUERUNG!$B$9,0)+SUM($I$9:I33))</x:f>
        <x:v>0</x:v>
      </x:c>
      <x:c r="K33" s="29" t="str">
        <x:f>IF(A33="","",IF(STEUERUNG!$B$9="","STARTWERT FEHLT",IF(J33&lt;0,"UNTERDECKUNG",IF(J33&lt;STEUERUNG!$B$11,"PUFFER UNTERSCHRITTEN","Im Plan"))))</x:f>
        <x:v>STARTWERT FEHLT</x:v>
      </x:c>
    </x:row>
    <x:row r="34" ht="21" customHeight="1">
      <x:c r="A34" s="66" t="n">
        <x:f>IF(ROW()-8&gt;DAY(EOMONTH(STEUERUNG!$B$7,0)),"",STEUERUNG!$B$7+ROW()-9)</x:f>
        <x:v>46291</x:v>
      </x:c>
      <x:c r="B34" s="64" t="n">
        <x:f>IF(A34="","",SUMIFS('FESTE POSTEN'!$K$9:$K$98,'FESTE POSTEN'!$J$9:$J$98,A34,'FESTE POSTEN'!$A$9:$A$98,"Einnahme"))</x:f>
        <x:v>0</x:v>
      </x:c>
      <x:c r="C34" s="64" t="n">
        <x:f>IF(A34="","",SUMIFS(SONDERPOSTEN!$I$9:$I$128,SONDERPOSTEN!$D$9:$D$128,A34,SONDERPOSTEN!$A$9:$A$128,"Einnahme"))</x:f>
        <x:v>0</x:v>
      </x:c>
      <x:c r="D34" s="64" t="n">
        <x:f>IF(A34="","",-SUMIFS('FESTE POSTEN'!$K$9:$K$98,'FESTE POSTEN'!$J$9:$J$98,A34,'FESTE POSTEN'!$A$9:$A$98,"Ausgabe"))</x:f>
        <x:v>0</x:v>
      </x:c>
      <x:c r="E34" s="64" t="n">
        <x:f>IF(A34="","",-SUMIFS(SONDERPOSTEN!$I$9:$I$128,SONDERPOSTEN!$D$9:$D$128,A34,SONDERPOSTEN!$A$9:$A$128,"Ausgabe"))</x:f>
        <x:v>0</x:v>
      </x:c>
      <x:c r="F34" s="64" t="n">
        <x:f>IF(A34="","",SUMIFS(BUCHUNGEN!$D$9:$D$308,BUCHUNGEN!$A$9:$A$308,A34,BUCHUNGEN!$E$9:$E$308,"Gebucht"))</x:f>
        <x:v>0</x:v>
      </x:c>
      <x:c r="G34" s="64" t="n">
        <x:f>IF(A34="","",SUMIFS(BUCHUNGEN!$D$9:$D$308,BUCHUNGEN!$A$9:$A$308,A34,BUCHUNGEN!$E$9:$E$308,"Geplant"))</x:f>
        <x:v>0</x:v>
      </x:c>
      <x:c r="H34" s="64" t="n">
        <x:f>IF(A34="","",IF(A34&lt;MAX(STEUERUNG!$B$7,MIN(STEUERUNG!$B$13,EOMONTH(STEUERUNG!$B$7,0))),0,'VARIABLES BUDGET'!$F$35/(EOMONTH(STEUERUNG!$B$7,0)-MAX(STEUERUNG!$B$7,MIN(STEUERUNG!$B$13,EOMONTH(STEUERUNG!$B$7,0)))+1)))</x:f>
        <x:v>0</x:v>
      </x:c>
      <x:c r="I34" s="64" t="n">
        <x:f>IF(A34="","",B34+C34-D34-E34-F34-G34-H34)</x:f>
        <x:v>0</x:v>
      </x:c>
      <x:c r="J34" s="64" t="n">
        <x:f>IF(A34="","",IF(ISNUMBER(STEUERUNG!$B$9),STEUERUNG!$B$9,0)+SUM($I$9:I34))</x:f>
        <x:v>0</x:v>
      </x:c>
      <x:c r="K34" s="29" t="str">
        <x:f>IF(A34="","",IF(STEUERUNG!$B$9="","STARTWERT FEHLT",IF(J34&lt;0,"UNTERDECKUNG",IF(J34&lt;STEUERUNG!$B$11,"PUFFER UNTERSCHRITTEN","Im Plan"))))</x:f>
        <x:v>STARTWERT FEHLT</x:v>
      </x:c>
    </x:row>
    <x:row r="35" ht="21" customHeight="1">
      <x:c r="A35" s="66" t="n">
        <x:f>IF(ROW()-8&gt;DAY(EOMONTH(STEUERUNG!$B$7,0)),"",STEUERUNG!$B$7+ROW()-9)</x:f>
        <x:v>46292</x:v>
      </x:c>
      <x:c r="B35" s="64" t="n">
        <x:f>IF(A35="","",SUMIFS('FESTE POSTEN'!$K$9:$K$98,'FESTE POSTEN'!$J$9:$J$98,A35,'FESTE POSTEN'!$A$9:$A$98,"Einnahme"))</x:f>
        <x:v>0</x:v>
      </x:c>
      <x:c r="C35" s="64" t="n">
        <x:f>IF(A35="","",SUMIFS(SONDERPOSTEN!$I$9:$I$128,SONDERPOSTEN!$D$9:$D$128,A35,SONDERPOSTEN!$A$9:$A$128,"Einnahme"))</x:f>
        <x:v>0</x:v>
      </x:c>
      <x:c r="D35" s="64" t="n">
        <x:f>IF(A35="","",-SUMIFS('FESTE POSTEN'!$K$9:$K$98,'FESTE POSTEN'!$J$9:$J$98,A35,'FESTE POSTEN'!$A$9:$A$98,"Ausgabe"))</x:f>
        <x:v>0</x:v>
      </x:c>
      <x:c r="E35" s="64" t="n">
        <x:f>IF(A35="","",-SUMIFS(SONDERPOSTEN!$I$9:$I$128,SONDERPOSTEN!$D$9:$D$128,A35,SONDERPOSTEN!$A$9:$A$128,"Ausgabe"))</x:f>
        <x:v>0</x:v>
      </x:c>
      <x:c r="F35" s="64" t="n">
        <x:f>IF(A35="","",SUMIFS(BUCHUNGEN!$D$9:$D$308,BUCHUNGEN!$A$9:$A$308,A35,BUCHUNGEN!$E$9:$E$308,"Gebucht"))</x:f>
        <x:v>0</x:v>
      </x:c>
      <x:c r="G35" s="64" t="n">
        <x:f>IF(A35="","",SUMIFS(BUCHUNGEN!$D$9:$D$308,BUCHUNGEN!$A$9:$A$308,A35,BUCHUNGEN!$E$9:$E$308,"Geplant"))</x:f>
        <x:v>0</x:v>
      </x:c>
      <x:c r="H35" s="64" t="n">
        <x:f>IF(A35="","",IF(A35&lt;MAX(STEUERUNG!$B$7,MIN(STEUERUNG!$B$13,EOMONTH(STEUERUNG!$B$7,0))),0,'VARIABLES BUDGET'!$F$35/(EOMONTH(STEUERUNG!$B$7,0)-MAX(STEUERUNG!$B$7,MIN(STEUERUNG!$B$13,EOMONTH(STEUERUNG!$B$7,0)))+1)))</x:f>
        <x:v>0</x:v>
      </x:c>
      <x:c r="I35" s="64" t="n">
        <x:f>IF(A35="","",B35+C35-D35-E35-F35-G35-H35)</x:f>
        <x:v>0</x:v>
      </x:c>
      <x:c r="J35" s="64" t="n">
        <x:f>IF(A35="","",IF(ISNUMBER(STEUERUNG!$B$9),STEUERUNG!$B$9,0)+SUM($I$9:I35))</x:f>
        <x:v>0</x:v>
      </x:c>
      <x:c r="K35" s="29" t="str">
        <x:f>IF(A35="","",IF(STEUERUNG!$B$9="","STARTWERT FEHLT",IF(J35&lt;0,"UNTERDECKUNG",IF(J35&lt;STEUERUNG!$B$11,"PUFFER UNTERSCHRITTEN","Im Plan"))))</x:f>
        <x:v>STARTWERT FEHLT</x:v>
      </x:c>
    </x:row>
    <x:row r="36" ht="21" customHeight="1">
      <x:c r="A36" s="66" t="n">
        <x:f>IF(ROW()-8&gt;DAY(EOMONTH(STEUERUNG!$B$7,0)),"",STEUERUNG!$B$7+ROW()-9)</x:f>
        <x:v>46293</x:v>
      </x:c>
      <x:c r="B36" s="64" t="n">
        <x:f>IF(A36="","",SUMIFS('FESTE POSTEN'!$K$9:$K$98,'FESTE POSTEN'!$J$9:$J$98,A36,'FESTE POSTEN'!$A$9:$A$98,"Einnahme"))</x:f>
        <x:v>0</x:v>
      </x:c>
      <x:c r="C36" s="64" t="n">
        <x:f>IF(A36="","",SUMIFS(SONDERPOSTEN!$I$9:$I$128,SONDERPOSTEN!$D$9:$D$128,A36,SONDERPOSTEN!$A$9:$A$128,"Einnahme"))</x:f>
        <x:v>0</x:v>
      </x:c>
      <x:c r="D36" s="64" t="n">
        <x:f>IF(A36="","",-SUMIFS('FESTE POSTEN'!$K$9:$K$98,'FESTE POSTEN'!$J$9:$J$98,A36,'FESTE POSTEN'!$A$9:$A$98,"Ausgabe"))</x:f>
        <x:v>0</x:v>
      </x:c>
      <x:c r="E36" s="64" t="n">
        <x:f>IF(A36="","",-SUMIFS(SONDERPOSTEN!$I$9:$I$128,SONDERPOSTEN!$D$9:$D$128,A36,SONDERPOSTEN!$A$9:$A$128,"Ausgabe"))</x:f>
        <x:v>0</x:v>
      </x:c>
      <x:c r="F36" s="64" t="n">
        <x:f>IF(A36="","",SUMIFS(BUCHUNGEN!$D$9:$D$308,BUCHUNGEN!$A$9:$A$308,A36,BUCHUNGEN!$E$9:$E$308,"Gebucht"))</x:f>
        <x:v>0</x:v>
      </x:c>
      <x:c r="G36" s="64" t="n">
        <x:f>IF(A36="","",SUMIFS(BUCHUNGEN!$D$9:$D$308,BUCHUNGEN!$A$9:$A$308,A36,BUCHUNGEN!$E$9:$E$308,"Geplant"))</x:f>
        <x:v>0</x:v>
      </x:c>
      <x:c r="H36" s="64" t="n">
        <x:f>IF(A36="","",IF(A36&lt;MAX(STEUERUNG!$B$7,MIN(STEUERUNG!$B$13,EOMONTH(STEUERUNG!$B$7,0))),0,'VARIABLES BUDGET'!$F$35/(EOMONTH(STEUERUNG!$B$7,0)-MAX(STEUERUNG!$B$7,MIN(STEUERUNG!$B$13,EOMONTH(STEUERUNG!$B$7,0)))+1)))</x:f>
        <x:v>0</x:v>
      </x:c>
      <x:c r="I36" s="64" t="n">
        <x:f>IF(A36="","",B36+C36-D36-E36-F36-G36-H36)</x:f>
        <x:v>0</x:v>
      </x:c>
      <x:c r="J36" s="64" t="n">
        <x:f>IF(A36="","",IF(ISNUMBER(STEUERUNG!$B$9),STEUERUNG!$B$9,0)+SUM($I$9:I36))</x:f>
        <x:v>0</x:v>
      </x:c>
      <x:c r="K36" s="29" t="str">
        <x:f>IF(A36="","",IF(STEUERUNG!$B$9="","STARTWERT FEHLT",IF(J36&lt;0,"UNTERDECKUNG",IF(J36&lt;STEUERUNG!$B$11,"PUFFER UNTERSCHRITTEN","Im Plan"))))</x:f>
        <x:v>STARTWERT FEHLT</x:v>
      </x:c>
    </x:row>
    <x:row r="37" ht="21" customHeight="1">
      <x:c r="A37" s="66" t="n">
        <x:f>IF(ROW()-8&gt;DAY(EOMONTH(STEUERUNG!$B$7,0)),"",STEUERUNG!$B$7+ROW()-9)</x:f>
        <x:v>46294</x:v>
      </x:c>
      <x:c r="B37" s="64" t="n">
        <x:f>IF(A37="","",SUMIFS('FESTE POSTEN'!$K$9:$K$98,'FESTE POSTEN'!$J$9:$J$98,A37,'FESTE POSTEN'!$A$9:$A$98,"Einnahme"))</x:f>
        <x:v>0</x:v>
      </x:c>
      <x:c r="C37" s="64" t="n">
        <x:f>IF(A37="","",SUMIFS(SONDERPOSTEN!$I$9:$I$128,SONDERPOSTEN!$D$9:$D$128,A37,SONDERPOSTEN!$A$9:$A$128,"Einnahme"))</x:f>
        <x:v>0</x:v>
      </x:c>
      <x:c r="D37" s="64" t="n">
        <x:f>IF(A37="","",-SUMIFS('FESTE POSTEN'!$K$9:$K$98,'FESTE POSTEN'!$J$9:$J$98,A37,'FESTE POSTEN'!$A$9:$A$98,"Ausgabe"))</x:f>
        <x:v>0</x:v>
      </x:c>
      <x:c r="E37" s="64" t="n">
        <x:f>IF(A37="","",-SUMIFS(SONDERPOSTEN!$I$9:$I$128,SONDERPOSTEN!$D$9:$D$128,A37,SONDERPOSTEN!$A$9:$A$128,"Ausgabe"))</x:f>
        <x:v>0</x:v>
      </x:c>
      <x:c r="F37" s="64" t="n">
        <x:f>IF(A37="","",SUMIFS(BUCHUNGEN!$D$9:$D$308,BUCHUNGEN!$A$9:$A$308,A37,BUCHUNGEN!$E$9:$E$308,"Gebucht"))</x:f>
        <x:v>0</x:v>
      </x:c>
      <x:c r="G37" s="64" t="n">
        <x:f>IF(A37="","",SUMIFS(BUCHUNGEN!$D$9:$D$308,BUCHUNGEN!$A$9:$A$308,A37,BUCHUNGEN!$E$9:$E$308,"Geplant"))</x:f>
        <x:v>0</x:v>
      </x:c>
      <x:c r="H37" s="64" t="n">
        <x:f>IF(A37="","",IF(A37&lt;MAX(STEUERUNG!$B$7,MIN(STEUERUNG!$B$13,EOMONTH(STEUERUNG!$B$7,0))),0,'VARIABLES BUDGET'!$F$35/(EOMONTH(STEUERUNG!$B$7,0)-MAX(STEUERUNG!$B$7,MIN(STEUERUNG!$B$13,EOMONTH(STEUERUNG!$B$7,0)))+1)))</x:f>
        <x:v>0</x:v>
      </x:c>
      <x:c r="I37" s="64" t="n">
        <x:f>IF(A37="","",B37+C37-D37-E37-F37-G37-H37)</x:f>
        <x:v>0</x:v>
      </x:c>
      <x:c r="J37" s="64" t="n">
        <x:f>IF(A37="","",IF(ISNUMBER(STEUERUNG!$B$9),STEUERUNG!$B$9,0)+SUM($I$9:I37))</x:f>
        <x:v>0</x:v>
      </x:c>
      <x:c r="K37" s="29" t="str">
        <x:f>IF(A37="","",IF(STEUERUNG!$B$9="","STARTWERT FEHLT",IF(J37&lt;0,"UNTERDECKUNG",IF(J37&lt;STEUERUNG!$B$11,"PUFFER UNTERSCHRITTEN","Im Plan"))))</x:f>
        <x:v>STARTWERT FEHLT</x:v>
      </x:c>
    </x:row>
    <x:row r="38" ht="21" customHeight="1">
      <x:c r="A38" s="66" t="n">
        <x:f>IF(ROW()-8&gt;DAY(EOMONTH(STEUERUNG!$B$7,0)),"",STEUERUNG!$B$7+ROW()-9)</x:f>
        <x:v>46295</x:v>
      </x:c>
      <x:c r="B38" s="64" t="n">
        <x:f>IF(A38="","",SUMIFS('FESTE POSTEN'!$K$9:$K$98,'FESTE POSTEN'!$J$9:$J$98,A38,'FESTE POSTEN'!$A$9:$A$98,"Einnahme"))</x:f>
        <x:v>0</x:v>
      </x:c>
      <x:c r="C38" s="64" t="n">
        <x:f>IF(A38="","",SUMIFS(SONDERPOSTEN!$I$9:$I$128,SONDERPOSTEN!$D$9:$D$128,A38,SONDERPOSTEN!$A$9:$A$128,"Einnahme"))</x:f>
        <x:v>0</x:v>
      </x:c>
      <x:c r="D38" s="64" t="n">
        <x:f>IF(A38="","",-SUMIFS('FESTE POSTEN'!$K$9:$K$98,'FESTE POSTEN'!$J$9:$J$98,A38,'FESTE POSTEN'!$A$9:$A$98,"Ausgabe"))</x:f>
        <x:v>0</x:v>
      </x:c>
      <x:c r="E38" s="64" t="n">
        <x:f>IF(A38="","",-SUMIFS(SONDERPOSTEN!$I$9:$I$128,SONDERPOSTEN!$D$9:$D$128,A38,SONDERPOSTEN!$A$9:$A$128,"Ausgabe"))</x:f>
        <x:v>0</x:v>
      </x:c>
      <x:c r="F38" s="64" t="n">
        <x:f>IF(A38="","",SUMIFS(BUCHUNGEN!$D$9:$D$308,BUCHUNGEN!$A$9:$A$308,A38,BUCHUNGEN!$E$9:$E$308,"Gebucht"))</x:f>
        <x:v>0</x:v>
      </x:c>
      <x:c r="G38" s="64" t="n">
        <x:f>IF(A38="","",SUMIFS(BUCHUNGEN!$D$9:$D$308,BUCHUNGEN!$A$9:$A$308,A38,BUCHUNGEN!$E$9:$E$308,"Geplant"))</x:f>
        <x:v>0</x:v>
      </x:c>
      <x:c r="H38" s="64" t="n">
        <x:f>IF(A38="","",IF(A38&lt;MAX(STEUERUNG!$B$7,MIN(STEUERUNG!$B$13,EOMONTH(STEUERUNG!$B$7,0))),0,'VARIABLES BUDGET'!$F$35/(EOMONTH(STEUERUNG!$B$7,0)-MAX(STEUERUNG!$B$7,MIN(STEUERUNG!$B$13,EOMONTH(STEUERUNG!$B$7,0)))+1)))</x:f>
        <x:v>0</x:v>
      </x:c>
      <x:c r="I38" s="64" t="n">
        <x:f>IF(A38="","",B38+C38-D38-E38-F38-G38-H38)</x:f>
        <x:v>0</x:v>
      </x:c>
      <x:c r="J38" s="64" t="n">
        <x:f>IF(A38="","",IF(ISNUMBER(STEUERUNG!$B$9),STEUERUNG!$B$9,0)+SUM($I$9:I38))</x:f>
        <x:v>0</x:v>
      </x:c>
      <x:c r="K38" s="29" t="str">
        <x:f>IF(A38="","",IF(STEUERUNG!$B$9="","STARTWERT FEHLT",IF(J38&lt;0,"UNTERDECKUNG",IF(J38&lt;STEUERUNG!$B$11,"PUFFER UNTERSCHRITTEN","Im Plan"))))</x:f>
        <x:v>STARTWERT FEHLT</x:v>
      </x:c>
    </x:row>
    <x:row r="39" ht="21" customHeight="1">
      <x:c r="A39" s="66" t="str">
        <x:f>IF(ROW()-8&gt;DAY(EOMONTH(STEUERUNG!$B$7,0)),"",STEUERUNG!$B$7+ROW()-9)</x:f>
      </x:c>
      <x:c r="B39" s="64" t="str">
        <x:f>IF(A39="","",SUMIFS('FESTE POSTEN'!$K$9:$K$98,'FESTE POSTEN'!$J$9:$J$98,A39,'FESTE POSTEN'!$A$9:$A$98,"Einnahme"))</x:f>
      </x:c>
      <x:c r="C39" s="64" t="str">
        <x:f>IF(A39="","",SUMIFS(SONDERPOSTEN!$I$9:$I$128,SONDERPOSTEN!$D$9:$D$128,A39,SONDERPOSTEN!$A$9:$A$128,"Einnahme"))</x:f>
      </x:c>
      <x:c r="D39" s="64" t="str">
        <x:f>IF(A39="","",-SUMIFS('FESTE POSTEN'!$K$9:$K$98,'FESTE POSTEN'!$J$9:$J$98,A39,'FESTE POSTEN'!$A$9:$A$98,"Ausgabe"))</x:f>
      </x:c>
      <x:c r="E39" s="64" t="str">
        <x:f>IF(A39="","",-SUMIFS(SONDERPOSTEN!$I$9:$I$128,SONDERPOSTEN!$D$9:$D$128,A39,SONDERPOSTEN!$A$9:$A$128,"Ausgabe"))</x:f>
      </x:c>
      <x:c r="F39" s="64" t="str">
        <x:f>IF(A39="","",SUMIFS(BUCHUNGEN!$D$9:$D$308,BUCHUNGEN!$A$9:$A$308,A39,BUCHUNGEN!$E$9:$E$308,"Gebucht"))</x:f>
      </x:c>
      <x:c r="G39" s="64" t="str">
        <x:f>IF(A39="","",SUMIFS(BUCHUNGEN!$D$9:$D$308,BUCHUNGEN!$A$9:$A$308,A39,BUCHUNGEN!$E$9:$E$308,"Geplant"))</x:f>
      </x:c>
      <x:c r="H39" s="64" t="str">
        <x:f>IF(A39="","",IF(A39&lt;MAX(STEUERUNG!$B$7,MIN(STEUERUNG!$B$13,EOMONTH(STEUERUNG!$B$7,0))),0,'VARIABLES BUDGET'!$F$35/(EOMONTH(STEUERUNG!$B$7,0)-MAX(STEUERUNG!$B$7,MIN(STEUERUNG!$B$13,EOMONTH(STEUERUNG!$B$7,0)))+1)))</x:f>
      </x:c>
      <x:c r="I39" s="64" t="str">
        <x:f>IF(A39="","",B39+C39-D39-E39-F39-G39-H39)</x:f>
      </x:c>
      <x:c r="J39" s="64" t="str">
        <x:f>IF(A39="","",IF(ISNUMBER(STEUERUNG!$B$9),STEUERUNG!$B$9,0)+SUM($I$9:I39))</x:f>
      </x:c>
      <x:c r="K39" s="29" t="str">
        <x:f>IF(A39="","",IF(STEUERUNG!$B$9="","STARTWERT FEHLT",IF(J39&lt;0,"UNTERDECKUNG",IF(J39&lt;STEUERUNG!$B$11,"PUFFER UNTERSCHRITTEN","Im Plan"))))</x:f>
      </x:c>
    </x:row>
    <x:row r="40" ht="21" customHeight="1"/>
    <x:row r="41" ht="21" customHeight="1"/>
    <x:row r="42" ht="27" customHeight="1">
      <x:c r="A42" s="16" t="str">
        <x:v>ZUSAMMENFASSUNG DER TAGESPROGNOSE</x:v>
      </x:c>
      <x:c r="B42" s="16"/>
      <x:c r="C42" s="16"/>
      <x:c r="D42" s="16"/>
      <x:c r="E42" s="16"/>
      <x:c r="F42" s="16"/>
      <x:c r="G42" s="16"/>
      <x:c r="H42" s="16"/>
      <x:c r="I42" s="16"/>
      <x:c r="J42" s="16"/>
      <x:c r="K42" s="16"/>
    </x:row>
    <x:row r="43" ht="21" customHeight="1"/>
    <x:row r="44" ht="21" customHeight="1">
      <x:c r="A44" s="70" t="str">
        <x:v>Startbestand</x:v>
      </x:c>
      <x:c r="B44" s="70"/>
      <x:c r="C44" s="70"/>
      <x:c r="D44" s="70"/>
      <x:c r="E44" s="64" t="str">
        <x:f>IF(STEUERUNG!B9="","",STEUERUNG!B9)</x:f>
      </x:c>
    </x:row>
    <x:row r="45" ht="21" customHeight="1"/>
    <x:row r="46" ht="21" customHeight="1">
      <x:c r="A46" s="70" t="str">
        <x:v>Sichere Eingänge</x:v>
      </x:c>
      <x:c r="B46" s="70"/>
      <x:c r="C46" s="70"/>
      <x:c r="D46" s="70"/>
      <x:c r="E46" s="64" t="n">
        <x:f>SUM(B9:C39)</x:f>
        <x:v>0</x:v>
      </x:c>
    </x:row>
    <x:row r="47" ht="21" customHeight="1"/>
    <x:row r="48" ht="21" customHeight="1">
      <x:c r="A48" s="70" t="str">
        <x:v>Alle Ausgänge inkl. Alltag</x:v>
      </x:c>
      <x:c r="B48" s="70"/>
      <x:c r="C48" s="70"/>
      <x:c r="D48" s="70"/>
      <x:c r="E48" s="64" t="n">
        <x:f>SUM(D9:H39)</x:f>
        <x:v>0</x:v>
      </x:c>
    </x:row>
    <x:row r="49" ht="21" customHeight="1"/>
    <x:row r="50" ht="21" customHeight="1">
      <x:c r="A50" s="70" t="str">
        <x:v>Voraussichtlicher Monatsendbestand</x:v>
      </x:c>
      <x:c r="B50" s="70"/>
      <x:c r="C50" s="70"/>
      <x:c r="D50" s="70"/>
      <x:c r="E50" s="64" t="str">
        <x:f>IF(STEUERUNG!B9="","",STEUERUNG!B9+SUM(I9:I39))</x:f>
      </x:c>
    </x:row>
    <x:row r="51" ht="21" customHeight="1"/>
    <x:row r="52" ht="21" customHeight="1">
      <x:c r="A52" s="70" t="str">
        <x:v>Niedrigster erwarteter Bestand</x:v>
      </x:c>
      <x:c r="B52" s="70"/>
      <x:c r="C52" s="70"/>
      <x:c r="D52" s="70"/>
      <x:c r="E52" s="64" t="str">
        <x:f>IF(STEUERUNG!B9="","",MIN(STEUERUNG!B9,J9:J39))</x:f>
      </x:c>
    </x:row>
    <x:row r="53" ht="21" customHeight="1"/>
    <x:row r="54" ht="21" customHeight="1">
      <x:c r="A54" s="70" t="str">
        <x:v>Lücke zum selbst gesetzten Puffer</x:v>
      </x:c>
      <x:c r="B54" s="70"/>
      <x:c r="C54" s="70"/>
      <x:c r="D54" s="70"/>
      <x:c r="E54" s="64" t="str">
        <x:f>IF(STEUERUNG!B9="","",MAX(0,STEUERUNG!B11-MIN(STEUERUNG!B9,J9:J39)))</x:f>
      </x:c>
    </x:row>
    <x:row r="55" ht="21" customHeight="1"/>
    <x:row r="56" ht="21" customHeight="1"/>
    <x:row r="57" ht="40" customHeight="1">
      <x:c r="A57" s="37" t="str">
        <x:v>Eine prognostizierte Lücke ist ein Frühwarnsignal. Der Rechner entscheidet nicht, welche Forderung rechtlich zu zahlen ist, und ersetzt keine individuelle Beratung.</x:v>
      </x:c>
      <x:c r="B57" s="37"/>
      <x:c r="C57" s="37"/>
      <x:c r="D57" s="37"/>
      <x:c r="E57" s="37"/>
      <x:c r="F57" s="37"/>
      <x:c r="G57" s="37"/>
      <x:c r="H57" s="37"/>
      <x:c r="I57" s="37"/>
      <x:c r="J57" s="37"/>
      <x:c r="K57" s="37"/>
    </x:row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</x:sheetData>
  <x:mergeCells>
    <x:mergeCell ref="A1:K2"/>
    <x:mergeCell ref="A3:K3"/>
    <x:mergeCell ref="A5:K5"/>
    <x:mergeCell ref="A42:K42"/>
    <x:mergeCell ref="A44:D44"/>
    <x:mergeCell ref="A46:D46"/>
    <x:mergeCell ref="A48:D48"/>
    <x:mergeCell ref="A50:D50"/>
    <x:mergeCell ref="A52:D52"/>
    <x:mergeCell ref="A54:D54"/>
    <x:mergeCell ref="A57:K57"/>
  </x:mergeCells>
  <x:conditionalFormatting sqref="J9:J39">
    <x:cfRule type="expression" dxfId="8" priority="1">
      <x:formula>AND(A9&lt;&gt;"",J9&lt;0)</x:formula>
    </x:cfRule>
  </x:conditionalFormatting>
  <x:conditionalFormatting sqref="K9:K39">
    <x:cfRule type="expression" dxfId="9" priority="2">
      <x:formula>K9="STARTWERT FEHLT"</x:formula>
    </x:cfRule>
    <x:cfRule type="expression" dxfId="10" priority="3">
      <x:formula>K9="PUFFER UNTERSCHRITTEN"</x:formula>
    </x:cfRule>
  </x:conditionalFormatting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1" hidden="0" customWidth="1"/>
    <x:col min="4" max="4" width="23" hidden="0" customWidth="1"/>
    <x:col min="5" max="5" width="22" hidden="0" customWidth="1"/>
    <x:col min="6" max="6" width="22" hidden="0" customWidth="1"/>
    <x:col min="7" max="7" width="22" hidden="0" customWidth="1"/>
    <x:col min="8" max="8" width="24" hidden="0" customWidth="1"/>
    <x:col min="9" max="9" width="24" hidden="0" customWidth="1"/>
  </x:cols>
  <x:sheetData>
    <x:row r="1" ht="27" customHeight="1">
      <x:c r="A1" s="4" t="str">
        <x:v>NURGELD.DE  /  12-MONATE</x:v>
      </x:c>
      <x:c r="B1" s="4"/>
      <x:c r="C1" s="4"/>
      <x:c r="D1" s="4"/>
      <x:c r="E1" s="4"/>
      <x:c r="F1" s="4"/>
      <x:c r="G1" s="4"/>
      <x:c r="H1" s="4"/>
      <x:c r="I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</x:row>
    <x:row r="3" ht="28" customHeight="1">
      <x:c r="A3" s="10" t="str">
        <x:v>ROLLIERENDE BUDGETVORSCHAU  ·  Periodisierte Fixposten + variabler Monatsplan + termingenaue Sonderposten</x:v>
      </x:c>
      <x:c r="B3" s="10"/>
      <x:c r="C3" s="10"/>
      <x:c r="D3" s="10"/>
      <x:c r="E3" s="10"/>
      <x:c r="F3" s="10"/>
      <x:c r="G3" s="10"/>
      <x:c r="H3" s="10"/>
      <x:c r="I3" s="10"/>
    </x:row>
    <x:row r="4" ht="21" customHeight="1"/>
    <x:row r="5" ht="42" customHeight="1">
      <x:c r="A5" s="37" t="str">
        <x:v>VORSCHAU NACH MONATSWERTEN, KEIN KONTOSTAND: Jährliche Fixkosten werden monatlich aufgeteilt; einmalige Beträge erscheinen in ihrem Fälligkeitsmonat. Nur sichere Einnahmen fließen ein.</x:v>
      </x:c>
      <x:c r="B5" s="37"/>
      <x:c r="C5" s="37"/>
      <x:c r="D5" s="37"/>
      <x:c r="E5" s="37"/>
      <x:c r="F5" s="37"/>
      <x:c r="G5" s="37"/>
      <x:c r="H5" s="37"/>
      <x:c r="I5" s="37"/>
    </x:row>
    <x:row r="6" ht="21" customHeight="1"/>
    <x:row r="7" ht="21" customHeight="1"/>
    <x:row r="8" ht="33" customHeight="1">
      <x:c r="A8" s="60" t="str">
        <x:v>Monat</x:v>
      </x:c>
      <x:c r="B8" s="60" t="str">
        <x:v>Sichere fixe Einnahmen</x:v>
      </x:c>
      <x:c r="C8" s="60" t="str">
        <x:v>Sichere Extras</x:v>
      </x:c>
      <x:c r="D8" s="60" t="str">
        <x:v>Fixkosten (anteilig)</x:v>
      </x:c>
      <x:c r="E8" s="60" t="str">
        <x:v>Alltagsbudget</x:v>
      </x:c>
      <x:c r="F8" s="60" t="str">
        <x:v>Einmalige Ausgaben</x:v>
      </x:c>
      <x:c r="G8" s="60" t="str">
        <x:v>Plan-Saldo (€)</x:v>
      </x:c>
      <x:c r="H8" s="60" t="str">
        <x:v>Kumulierte Plan-Salden</x:v>
      </x:c>
      <x:c r="I8" s="60" t="str">
        <x:v>Monatssignal</x:v>
      </x:c>
    </x:row>
    <x:row r="9" ht="21" customHeight="1">
      <x:c r="A9" s="82" t="n">
        <x:f>EDATE(STEUERUNG!$B$7,ROW()-9)</x:f>
        <x:v>46266</x:v>
      </x:c>
      <x:c r="B9" s="64" t="n">
        <x:f>SUMIFS('FESTE POSTEN'!$D$9:$D$98,'FESTE POSTEN'!$A$9:$A$98,"Einnahme",'FESTE POSTEN'!$G$9:$G$98,"Sicher",'FESTE POSTEN'!$H$9:$H$98,"Ja",'FESTE POSTEN'!$F$9:$F$98,"&lt;="&amp;EOMONTH(A9,0),'FESTE POSTEN'!$E$9:$E$98,"Monatlich")+SUMIFS('FESTE POSTEN'!$D$9:$D$98,'FESTE POSTEN'!$A$9:$A$98,"Einnahme",'FESTE POSTEN'!$G$9:$G$98,"Sicher",'FESTE POSTEN'!$H$9:$H$98,"Ja",'FESTE POSTEN'!$F$9:$F$98,"&lt;="&amp;EOMONTH(A9,0),'FESTE POSTEN'!$E$9:$E$98,"Vierteljährlich")/3+SUMIFS('FESTE POSTEN'!$D$9:$D$98,'FESTE POSTEN'!$A$9:$A$98,"Einnahme",'FESTE POSTEN'!$G$9:$G$98,"Sicher",'FESTE POSTEN'!$H$9:$H$98,"Ja",'FESTE POSTEN'!$F$9:$F$98,"&lt;="&amp;EOMONTH(A9,0),'FESTE POSTEN'!$E$9:$E$98,"Halbjährlich")/6+SUMIFS('FESTE POSTEN'!$D$9:$D$98,'FESTE POSTEN'!$A$9:$A$98,"Einnahme",'FESTE POSTEN'!$G$9:$G$98,"Sicher",'FESTE POSTEN'!$H$9:$H$98,"Ja",'FESTE POSTEN'!$F$9:$F$98,"&lt;="&amp;EOMONTH(A9,0),'FESTE POSTEN'!$E$9:$E$98,"Jährlich")/12</x:f>
        <x:v>0</x:v>
      </x:c>
      <x:c r="C9" s="64" t="n">
        <x:f>SUMIFS(SONDERPOSTEN!$E$9:$E$128,SONDERPOSTEN!$A$9:$A$128,"Einnahme",SONDERPOSTEN!$F$9:$F$128,"Sicher",SONDERPOSTEN!$G$9:$G$128,"&lt;&gt;Entfällt",SONDERPOSTEN!$D$9:$D$128,"&gt;="&amp;A9,SONDERPOSTEN!$D$9:$D$128,"&lt;="&amp;EOMONTH(A9,0))+SUMIFS(SONDERPOSTEN!$E$9:$E$128,SONDERPOSTEN!$A$9:$A$128,"Einnahme",SONDERPOSTEN!$F$9:$F$128,"&lt;&gt;Sicher",SONDERPOSTEN!$G$9:$G$128,"Erledigt",SONDERPOSTEN!$D$9:$D$128,"&gt;="&amp;A9,SONDERPOSTEN!$D$9:$D$128,"&lt;="&amp;EOMONTH(A9,0))</x:f>
        <x:v>0</x:v>
      </x:c>
      <x:c r="D9" s="64" t="n">
        <x:f>SUMIFS('FESTE POSTEN'!$D$9:$D$98,'FESTE POSTEN'!$A$9:$A$98,"Ausgabe",'FESTE POSTEN'!$H$9:$H$98,"Ja",'FESTE POSTEN'!$F$9:$F$98,"&lt;="&amp;EOMONTH(A9,0),'FESTE POSTEN'!$E$9:$E$98,"Monatlich")+SUMIFS('FESTE POSTEN'!$D$9:$D$98,'FESTE POSTEN'!$A$9:$A$98,"Ausgabe",'FESTE POSTEN'!$H$9:$H$98,"Ja",'FESTE POSTEN'!$F$9:$F$98,"&lt;="&amp;EOMONTH(A9,0),'FESTE POSTEN'!$E$9:$E$98,"Vierteljährlich")/3+SUMIFS('FESTE POSTEN'!$D$9:$D$98,'FESTE POSTEN'!$A$9:$A$98,"Ausgabe",'FESTE POSTEN'!$H$9:$H$98,"Ja",'FESTE POSTEN'!$F$9:$F$98,"&lt;="&amp;EOMONTH(A9,0),'FESTE POSTEN'!$E$9:$E$98,"Halbjährlich")/6+SUMIFS('FESTE POSTEN'!$D$9:$D$98,'FESTE POSTEN'!$A$9:$A$98,"Ausgabe",'FESTE POSTEN'!$H$9:$H$98,"Ja",'FESTE POSTEN'!$F$9:$F$98,"&lt;="&amp;EOMONTH(A9,0),'FESTE POSTEN'!$E$9:$E$98,"Jährlich")/12</x:f>
        <x:v>0</x:v>
      </x:c>
      <x:c r="E9" s="64" t="n">
        <x:f>IF(ROW()=9,'VARIABLES BUDGET'!$F$33,'VARIABLES BUDGET'!$F$27)</x:f>
        <x:v>0</x:v>
      </x:c>
      <x:c r="F9" s="64" t="n">
        <x:f>SUMIFS(SONDERPOSTEN!$E$9:$E$128,SONDERPOSTEN!$A$9:$A$128,"Ausgabe",SONDERPOSTEN!$G$9:$G$128,"&lt;&gt;Entfällt",SONDERPOSTEN!$D$9:$D$128,"&gt;="&amp;A9,SONDERPOSTEN!$D$9:$D$128,"&lt;="&amp;EOMONTH(A9,0))</x:f>
        <x:v>0</x:v>
      </x:c>
      <x:c r="G9" s="64" t="n">
        <x:f>B9+C9-D9-E9-F9</x:f>
        <x:v>0</x:v>
      </x:c>
      <x:c r="H9" s="64" t="n">
        <x:f>SUM($G$9:G9)</x:f>
        <x:v>0</x:v>
      </x:c>
      <x:c r="I9" s="29" t="str">
        <x:f>IF(G9&lt;0,"Defizit","Nicht negativ")</x:f>
        <x:v>Nicht negativ</x:v>
      </x:c>
    </x:row>
    <x:row r="10" ht="21" customHeight="1">
      <x:c r="A10" s="82" t="n">
        <x:f>EDATE(STEUERUNG!$B$7,ROW()-9)</x:f>
        <x:v>46296</x:v>
      </x:c>
      <x:c r="B10" s="64" t="n">
        <x:f>SUMIFS('FESTE POSTEN'!$D$9:$D$98,'FESTE POSTEN'!$A$9:$A$98,"Einnahme",'FESTE POSTEN'!$G$9:$G$98,"Sicher",'FESTE POSTEN'!$H$9:$H$98,"Ja",'FESTE POSTEN'!$F$9:$F$98,"&lt;="&amp;EOMONTH(A10,0),'FESTE POSTEN'!$E$9:$E$98,"Monatlich")+SUMIFS('FESTE POSTEN'!$D$9:$D$98,'FESTE POSTEN'!$A$9:$A$98,"Einnahme",'FESTE POSTEN'!$G$9:$G$98,"Sicher",'FESTE POSTEN'!$H$9:$H$98,"Ja",'FESTE POSTEN'!$F$9:$F$98,"&lt;="&amp;EOMONTH(A10,0),'FESTE POSTEN'!$E$9:$E$98,"Vierteljährlich")/3+SUMIFS('FESTE POSTEN'!$D$9:$D$98,'FESTE POSTEN'!$A$9:$A$98,"Einnahme",'FESTE POSTEN'!$G$9:$G$98,"Sicher",'FESTE POSTEN'!$H$9:$H$98,"Ja",'FESTE POSTEN'!$F$9:$F$98,"&lt;="&amp;EOMONTH(A10,0),'FESTE POSTEN'!$E$9:$E$98,"Halbjährlich")/6+SUMIFS('FESTE POSTEN'!$D$9:$D$98,'FESTE POSTEN'!$A$9:$A$98,"Einnahme",'FESTE POSTEN'!$G$9:$G$98,"Sicher",'FESTE POSTEN'!$H$9:$H$98,"Ja",'FESTE POSTEN'!$F$9:$F$98,"&lt;="&amp;EOMONTH(A10,0),'FESTE POSTEN'!$E$9:$E$98,"Jährlich")/12</x:f>
        <x:v>0</x:v>
      </x:c>
      <x:c r="C10" s="64" t="n">
        <x:f>SUMIFS(SONDERPOSTEN!$E$9:$E$128,SONDERPOSTEN!$A$9:$A$128,"Einnahme",SONDERPOSTEN!$F$9:$F$128,"Sicher",SONDERPOSTEN!$G$9:$G$128,"&lt;&gt;Entfällt",SONDERPOSTEN!$D$9:$D$128,"&gt;="&amp;A10,SONDERPOSTEN!$D$9:$D$128,"&lt;="&amp;EOMONTH(A10,0))+SUMIFS(SONDERPOSTEN!$E$9:$E$128,SONDERPOSTEN!$A$9:$A$128,"Einnahme",SONDERPOSTEN!$F$9:$F$128,"&lt;&gt;Sicher",SONDERPOSTEN!$G$9:$G$128,"Erledigt",SONDERPOSTEN!$D$9:$D$128,"&gt;="&amp;A10,SONDERPOSTEN!$D$9:$D$128,"&lt;="&amp;EOMONTH(A10,0))</x:f>
        <x:v>0</x:v>
      </x:c>
      <x:c r="D10" s="64" t="n">
        <x:f>SUMIFS('FESTE POSTEN'!$D$9:$D$98,'FESTE POSTEN'!$A$9:$A$98,"Ausgabe",'FESTE POSTEN'!$H$9:$H$98,"Ja",'FESTE POSTEN'!$F$9:$F$98,"&lt;="&amp;EOMONTH(A10,0),'FESTE POSTEN'!$E$9:$E$98,"Monatlich")+SUMIFS('FESTE POSTEN'!$D$9:$D$98,'FESTE POSTEN'!$A$9:$A$98,"Ausgabe",'FESTE POSTEN'!$H$9:$H$98,"Ja",'FESTE POSTEN'!$F$9:$F$98,"&lt;="&amp;EOMONTH(A10,0),'FESTE POSTEN'!$E$9:$E$98,"Vierteljährlich")/3+SUMIFS('FESTE POSTEN'!$D$9:$D$98,'FESTE POSTEN'!$A$9:$A$98,"Ausgabe",'FESTE POSTEN'!$H$9:$H$98,"Ja",'FESTE POSTEN'!$F$9:$F$98,"&lt;="&amp;EOMONTH(A10,0),'FESTE POSTEN'!$E$9:$E$98,"Halbjährlich")/6+SUMIFS('FESTE POSTEN'!$D$9:$D$98,'FESTE POSTEN'!$A$9:$A$98,"Ausgabe",'FESTE POSTEN'!$H$9:$H$98,"Ja",'FESTE POSTEN'!$F$9:$F$98,"&lt;="&amp;EOMONTH(A10,0),'FESTE POSTEN'!$E$9:$E$98,"Jährlich")/12</x:f>
        <x:v>0</x:v>
      </x:c>
      <x:c r="E10" s="64" t="n">
        <x:f>IF(ROW()=9,'VARIABLES BUDGET'!$I$33,'VARIABLES BUDGET'!$F$27)</x:f>
        <x:v>0</x:v>
      </x:c>
      <x:c r="F10" s="64" t="n">
        <x:f>SUMIFS(SONDERPOSTEN!$E$9:$E$128,SONDERPOSTEN!$A$9:$A$128,"Ausgabe",SONDERPOSTEN!$G$9:$G$128,"&lt;&gt;Entfällt",SONDERPOSTEN!$D$9:$D$128,"&gt;="&amp;A10,SONDERPOSTEN!$D$9:$D$128,"&lt;="&amp;EOMONTH(A10,0))</x:f>
        <x:v>0</x:v>
      </x:c>
      <x:c r="G10" s="64" t="n">
        <x:f>B10+C10-D10-E10-F10</x:f>
        <x:v>0</x:v>
      </x:c>
      <x:c r="H10" s="64" t="n">
        <x:f>SUM($G$9:G10)</x:f>
        <x:v>0</x:v>
      </x:c>
      <x:c r="I10" s="29" t="str">
        <x:f>IF(G10&lt;0,"Defizit","Nicht negativ")</x:f>
        <x:v>Nicht negativ</x:v>
      </x:c>
    </x:row>
    <x:row r="11" ht="21" customHeight="1">
      <x:c r="A11" s="82" t="n">
        <x:f>EDATE(STEUERUNG!$B$7,ROW()-9)</x:f>
        <x:v>46327</x:v>
      </x:c>
      <x:c r="B11" s="64" t="n">
        <x:f>SUMIFS('FESTE POSTEN'!$D$9:$D$98,'FESTE POSTEN'!$A$9:$A$98,"Einnahme",'FESTE POSTEN'!$G$9:$G$98,"Sicher",'FESTE POSTEN'!$H$9:$H$98,"Ja",'FESTE POSTEN'!$F$9:$F$98,"&lt;="&amp;EOMONTH(A11,0),'FESTE POSTEN'!$E$9:$E$98,"Monatlich")+SUMIFS('FESTE POSTEN'!$D$9:$D$98,'FESTE POSTEN'!$A$9:$A$98,"Einnahme",'FESTE POSTEN'!$G$9:$G$98,"Sicher",'FESTE POSTEN'!$H$9:$H$98,"Ja",'FESTE POSTEN'!$F$9:$F$98,"&lt;="&amp;EOMONTH(A11,0),'FESTE POSTEN'!$E$9:$E$98,"Vierteljährlich")/3+SUMIFS('FESTE POSTEN'!$D$9:$D$98,'FESTE POSTEN'!$A$9:$A$98,"Einnahme",'FESTE POSTEN'!$G$9:$G$98,"Sicher",'FESTE POSTEN'!$H$9:$H$98,"Ja",'FESTE POSTEN'!$F$9:$F$98,"&lt;="&amp;EOMONTH(A11,0),'FESTE POSTEN'!$E$9:$E$98,"Halbjährlich")/6+SUMIFS('FESTE POSTEN'!$D$9:$D$98,'FESTE POSTEN'!$A$9:$A$98,"Einnahme",'FESTE POSTEN'!$G$9:$G$98,"Sicher",'FESTE POSTEN'!$H$9:$H$98,"Ja",'FESTE POSTEN'!$F$9:$F$98,"&lt;="&amp;EOMONTH(A11,0),'FESTE POSTEN'!$E$9:$E$98,"Jährlich")/12</x:f>
        <x:v>0</x:v>
      </x:c>
      <x:c r="C11" s="64" t="n">
        <x:f>SUMIFS(SONDERPOSTEN!$E$9:$E$128,SONDERPOSTEN!$A$9:$A$128,"Einnahme",SONDERPOSTEN!$F$9:$F$128,"Sicher",SONDERPOSTEN!$G$9:$G$128,"&lt;&gt;Entfällt",SONDERPOSTEN!$D$9:$D$128,"&gt;="&amp;A11,SONDERPOSTEN!$D$9:$D$128,"&lt;="&amp;EOMONTH(A11,0))+SUMIFS(SONDERPOSTEN!$E$9:$E$128,SONDERPOSTEN!$A$9:$A$128,"Einnahme",SONDERPOSTEN!$F$9:$F$128,"&lt;&gt;Sicher",SONDERPOSTEN!$G$9:$G$128,"Erledigt",SONDERPOSTEN!$D$9:$D$128,"&gt;="&amp;A11,SONDERPOSTEN!$D$9:$D$128,"&lt;="&amp;EOMONTH(A11,0))</x:f>
        <x:v>0</x:v>
      </x:c>
      <x:c r="D11" s="64" t="n">
        <x:f>SUMIFS('FESTE POSTEN'!$D$9:$D$98,'FESTE POSTEN'!$A$9:$A$98,"Ausgabe",'FESTE POSTEN'!$H$9:$H$98,"Ja",'FESTE POSTEN'!$F$9:$F$98,"&lt;="&amp;EOMONTH(A11,0),'FESTE POSTEN'!$E$9:$E$98,"Monatlich")+SUMIFS('FESTE POSTEN'!$D$9:$D$98,'FESTE POSTEN'!$A$9:$A$98,"Ausgabe",'FESTE POSTEN'!$H$9:$H$98,"Ja",'FESTE POSTEN'!$F$9:$F$98,"&lt;="&amp;EOMONTH(A11,0),'FESTE POSTEN'!$E$9:$E$98,"Vierteljährlich")/3+SUMIFS('FESTE POSTEN'!$D$9:$D$98,'FESTE POSTEN'!$A$9:$A$98,"Ausgabe",'FESTE POSTEN'!$H$9:$H$98,"Ja",'FESTE POSTEN'!$F$9:$F$98,"&lt;="&amp;EOMONTH(A11,0),'FESTE POSTEN'!$E$9:$E$98,"Halbjährlich")/6+SUMIFS('FESTE POSTEN'!$D$9:$D$98,'FESTE POSTEN'!$A$9:$A$98,"Ausgabe",'FESTE POSTEN'!$H$9:$H$98,"Ja",'FESTE POSTEN'!$F$9:$F$98,"&lt;="&amp;EOMONTH(A11,0),'FESTE POSTEN'!$E$9:$E$98,"Jährlich")/12</x:f>
        <x:v>0</x:v>
      </x:c>
      <x:c r="E11" s="64" t="n">
        <x:f>IF(ROW()=9,'VARIABLES BUDGET'!$I$33,'VARIABLES BUDGET'!$F$27)</x:f>
        <x:v>0</x:v>
      </x:c>
      <x:c r="F11" s="64" t="n">
        <x:f>SUMIFS(SONDERPOSTEN!$E$9:$E$128,SONDERPOSTEN!$A$9:$A$128,"Ausgabe",SONDERPOSTEN!$G$9:$G$128,"&lt;&gt;Entfällt",SONDERPOSTEN!$D$9:$D$128,"&gt;="&amp;A11,SONDERPOSTEN!$D$9:$D$128,"&lt;="&amp;EOMONTH(A11,0))</x:f>
        <x:v>0</x:v>
      </x:c>
      <x:c r="G11" s="64" t="n">
        <x:f>B11+C11-D11-E11-F11</x:f>
        <x:v>0</x:v>
      </x:c>
      <x:c r="H11" s="64" t="n">
        <x:f>SUM($G$9:G11)</x:f>
        <x:v>0</x:v>
      </x:c>
      <x:c r="I11" s="29" t="str">
        <x:f>IF(G11&lt;0,"Defizit","Nicht negativ")</x:f>
        <x:v>Nicht negativ</x:v>
      </x:c>
    </x:row>
    <x:row r="12" ht="21" customHeight="1">
      <x:c r="A12" s="82" t="n">
        <x:f>EDATE(STEUERUNG!$B$7,ROW()-9)</x:f>
        <x:v>46357</x:v>
      </x:c>
      <x:c r="B12" s="64" t="n">
        <x:f>SUMIFS('FESTE POSTEN'!$D$9:$D$98,'FESTE POSTEN'!$A$9:$A$98,"Einnahme",'FESTE POSTEN'!$G$9:$G$98,"Sicher",'FESTE POSTEN'!$H$9:$H$98,"Ja",'FESTE POSTEN'!$F$9:$F$98,"&lt;="&amp;EOMONTH(A12,0),'FESTE POSTEN'!$E$9:$E$98,"Monatlich")+SUMIFS('FESTE POSTEN'!$D$9:$D$98,'FESTE POSTEN'!$A$9:$A$98,"Einnahme",'FESTE POSTEN'!$G$9:$G$98,"Sicher",'FESTE POSTEN'!$H$9:$H$98,"Ja",'FESTE POSTEN'!$F$9:$F$98,"&lt;="&amp;EOMONTH(A12,0),'FESTE POSTEN'!$E$9:$E$98,"Vierteljährlich")/3+SUMIFS('FESTE POSTEN'!$D$9:$D$98,'FESTE POSTEN'!$A$9:$A$98,"Einnahme",'FESTE POSTEN'!$G$9:$G$98,"Sicher",'FESTE POSTEN'!$H$9:$H$98,"Ja",'FESTE POSTEN'!$F$9:$F$98,"&lt;="&amp;EOMONTH(A12,0),'FESTE POSTEN'!$E$9:$E$98,"Halbjährlich")/6+SUMIFS('FESTE POSTEN'!$D$9:$D$98,'FESTE POSTEN'!$A$9:$A$98,"Einnahme",'FESTE POSTEN'!$G$9:$G$98,"Sicher",'FESTE POSTEN'!$H$9:$H$98,"Ja",'FESTE POSTEN'!$F$9:$F$98,"&lt;="&amp;EOMONTH(A12,0),'FESTE POSTEN'!$E$9:$E$98,"Jährlich")/12</x:f>
        <x:v>0</x:v>
      </x:c>
      <x:c r="C12" s="64" t="n">
        <x:f>SUMIFS(SONDERPOSTEN!$E$9:$E$128,SONDERPOSTEN!$A$9:$A$128,"Einnahme",SONDERPOSTEN!$F$9:$F$128,"Sicher",SONDERPOSTEN!$G$9:$G$128,"&lt;&gt;Entfällt",SONDERPOSTEN!$D$9:$D$128,"&gt;="&amp;A12,SONDERPOSTEN!$D$9:$D$128,"&lt;="&amp;EOMONTH(A12,0))+SUMIFS(SONDERPOSTEN!$E$9:$E$128,SONDERPOSTEN!$A$9:$A$128,"Einnahme",SONDERPOSTEN!$F$9:$F$128,"&lt;&gt;Sicher",SONDERPOSTEN!$G$9:$G$128,"Erledigt",SONDERPOSTEN!$D$9:$D$128,"&gt;="&amp;A12,SONDERPOSTEN!$D$9:$D$128,"&lt;="&amp;EOMONTH(A12,0))</x:f>
        <x:v>0</x:v>
      </x:c>
      <x:c r="D12" s="64" t="n">
        <x:f>SUMIFS('FESTE POSTEN'!$D$9:$D$98,'FESTE POSTEN'!$A$9:$A$98,"Ausgabe",'FESTE POSTEN'!$H$9:$H$98,"Ja",'FESTE POSTEN'!$F$9:$F$98,"&lt;="&amp;EOMONTH(A12,0),'FESTE POSTEN'!$E$9:$E$98,"Monatlich")+SUMIFS('FESTE POSTEN'!$D$9:$D$98,'FESTE POSTEN'!$A$9:$A$98,"Ausgabe",'FESTE POSTEN'!$H$9:$H$98,"Ja",'FESTE POSTEN'!$F$9:$F$98,"&lt;="&amp;EOMONTH(A12,0),'FESTE POSTEN'!$E$9:$E$98,"Vierteljährlich")/3+SUMIFS('FESTE POSTEN'!$D$9:$D$98,'FESTE POSTEN'!$A$9:$A$98,"Ausgabe",'FESTE POSTEN'!$H$9:$H$98,"Ja",'FESTE POSTEN'!$F$9:$F$98,"&lt;="&amp;EOMONTH(A12,0),'FESTE POSTEN'!$E$9:$E$98,"Halbjährlich")/6+SUMIFS('FESTE POSTEN'!$D$9:$D$98,'FESTE POSTEN'!$A$9:$A$98,"Ausgabe",'FESTE POSTEN'!$H$9:$H$98,"Ja",'FESTE POSTEN'!$F$9:$F$98,"&lt;="&amp;EOMONTH(A12,0),'FESTE POSTEN'!$E$9:$E$98,"Jährlich")/12</x:f>
        <x:v>0</x:v>
      </x:c>
      <x:c r="E12" s="64" t="n">
        <x:f>IF(ROW()=9,'VARIABLES BUDGET'!$I$33,'VARIABLES BUDGET'!$F$27)</x:f>
        <x:v>0</x:v>
      </x:c>
      <x:c r="F12" s="64" t="n">
        <x:f>SUMIFS(SONDERPOSTEN!$E$9:$E$128,SONDERPOSTEN!$A$9:$A$128,"Ausgabe",SONDERPOSTEN!$G$9:$G$128,"&lt;&gt;Entfällt",SONDERPOSTEN!$D$9:$D$128,"&gt;="&amp;A12,SONDERPOSTEN!$D$9:$D$128,"&lt;="&amp;EOMONTH(A12,0))</x:f>
        <x:v>0</x:v>
      </x:c>
      <x:c r="G12" s="64" t="n">
        <x:f>B12+C12-D12-E12-F12</x:f>
        <x:v>0</x:v>
      </x:c>
      <x:c r="H12" s="64" t="n">
        <x:f>SUM($G$9:G12)</x:f>
        <x:v>0</x:v>
      </x:c>
      <x:c r="I12" s="29" t="str">
        <x:f>IF(G12&lt;0,"Defizit","Nicht negativ")</x:f>
        <x:v>Nicht negativ</x:v>
      </x:c>
    </x:row>
    <x:row r="13" ht="21" customHeight="1">
      <x:c r="A13" s="82" t="n">
        <x:f>EDATE(STEUERUNG!$B$7,ROW()-9)</x:f>
        <x:v>46388</x:v>
      </x:c>
      <x:c r="B13" s="64" t="n">
        <x:f>SUMIFS('FESTE POSTEN'!$D$9:$D$98,'FESTE POSTEN'!$A$9:$A$98,"Einnahme",'FESTE POSTEN'!$G$9:$G$98,"Sicher",'FESTE POSTEN'!$H$9:$H$98,"Ja",'FESTE POSTEN'!$F$9:$F$98,"&lt;="&amp;EOMONTH(A13,0),'FESTE POSTEN'!$E$9:$E$98,"Monatlich")+SUMIFS('FESTE POSTEN'!$D$9:$D$98,'FESTE POSTEN'!$A$9:$A$98,"Einnahme",'FESTE POSTEN'!$G$9:$G$98,"Sicher",'FESTE POSTEN'!$H$9:$H$98,"Ja",'FESTE POSTEN'!$F$9:$F$98,"&lt;="&amp;EOMONTH(A13,0),'FESTE POSTEN'!$E$9:$E$98,"Vierteljährlich")/3+SUMIFS('FESTE POSTEN'!$D$9:$D$98,'FESTE POSTEN'!$A$9:$A$98,"Einnahme",'FESTE POSTEN'!$G$9:$G$98,"Sicher",'FESTE POSTEN'!$H$9:$H$98,"Ja",'FESTE POSTEN'!$F$9:$F$98,"&lt;="&amp;EOMONTH(A13,0),'FESTE POSTEN'!$E$9:$E$98,"Halbjährlich")/6+SUMIFS('FESTE POSTEN'!$D$9:$D$98,'FESTE POSTEN'!$A$9:$A$98,"Einnahme",'FESTE POSTEN'!$G$9:$G$98,"Sicher",'FESTE POSTEN'!$H$9:$H$98,"Ja",'FESTE POSTEN'!$F$9:$F$98,"&lt;="&amp;EOMONTH(A13,0),'FESTE POSTEN'!$E$9:$E$98,"Jährlich")/12</x:f>
        <x:v>0</x:v>
      </x:c>
      <x:c r="C13" s="64" t="n">
        <x:f>SUMIFS(SONDERPOSTEN!$E$9:$E$128,SONDERPOSTEN!$A$9:$A$128,"Einnahme",SONDERPOSTEN!$F$9:$F$128,"Sicher",SONDERPOSTEN!$G$9:$G$128,"&lt;&gt;Entfällt",SONDERPOSTEN!$D$9:$D$128,"&gt;="&amp;A13,SONDERPOSTEN!$D$9:$D$128,"&lt;="&amp;EOMONTH(A13,0))+SUMIFS(SONDERPOSTEN!$E$9:$E$128,SONDERPOSTEN!$A$9:$A$128,"Einnahme",SONDERPOSTEN!$F$9:$F$128,"&lt;&gt;Sicher",SONDERPOSTEN!$G$9:$G$128,"Erledigt",SONDERPOSTEN!$D$9:$D$128,"&gt;="&amp;A13,SONDERPOSTEN!$D$9:$D$128,"&lt;="&amp;EOMONTH(A13,0))</x:f>
        <x:v>0</x:v>
      </x:c>
      <x:c r="D13" s="64" t="n">
        <x:f>SUMIFS('FESTE POSTEN'!$D$9:$D$98,'FESTE POSTEN'!$A$9:$A$98,"Ausgabe",'FESTE POSTEN'!$H$9:$H$98,"Ja",'FESTE POSTEN'!$F$9:$F$98,"&lt;="&amp;EOMONTH(A13,0),'FESTE POSTEN'!$E$9:$E$98,"Monatlich")+SUMIFS('FESTE POSTEN'!$D$9:$D$98,'FESTE POSTEN'!$A$9:$A$98,"Ausgabe",'FESTE POSTEN'!$H$9:$H$98,"Ja",'FESTE POSTEN'!$F$9:$F$98,"&lt;="&amp;EOMONTH(A13,0),'FESTE POSTEN'!$E$9:$E$98,"Vierteljährlich")/3+SUMIFS('FESTE POSTEN'!$D$9:$D$98,'FESTE POSTEN'!$A$9:$A$98,"Ausgabe",'FESTE POSTEN'!$H$9:$H$98,"Ja",'FESTE POSTEN'!$F$9:$F$98,"&lt;="&amp;EOMONTH(A13,0),'FESTE POSTEN'!$E$9:$E$98,"Halbjährlich")/6+SUMIFS('FESTE POSTEN'!$D$9:$D$98,'FESTE POSTEN'!$A$9:$A$98,"Ausgabe",'FESTE POSTEN'!$H$9:$H$98,"Ja",'FESTE POSTEN'!$F$9:$F$98,"&lt;="&amp;EOMONTH(A13,0),'FESTE POSTEN'!$E$9:$E$98,"Jährlich")/12</x:f>
        <x:v>0</x:v>
      </x:c>
      <x:c r="E13" s="64" t="n">
        <x:f>IF(ROW()=9,'VARIABLES BUDGET'!$I$33,'VARIABLES BUDGET'!$F$27)</x:f>
        <x:v>0</x:v>
      </x:c>
      <x:c r="F13" s="64" t="n">
        <x:f>SUMIFS(SONDERPOSTEN!$E$9:$E$128,SONDERPOSTEN!$A$9:$A$128,"Ausgabe",SONDERPOSTEN!$G$9:$G$128,"&lt;&gt;Entfällt",SONDERPOSTEN!$D$9:$D$128,"&gt;="&amp;A13,SONDERPOSTEN!$D$9:$D$128,"&lt;="&amp;EOMONTH(A13,0))</x:f>
        <x:v>0</x:v>
      </x:c>
      <x:c r="G13" s="64" t="n">
        <x:f>B13+C13-D13-E13-F13</x:f>
        <x:v>0</x:v>
      </x:c>
      <x:c r="H13" s="64" t="n">
        <x:f>SUM($G$9:G13)</x:f>
        <x:v>0</x:v>
      </x:c>
      <x:c r="I13" s="29" t="str">
        <x:f>IF(G13&lt;0,"Defizit","Nicht negativ")</x:f>
        <x:v>Nicht negativ</x:v>
      </x:c>
    </x:row>
    <x:row r="14" ht="21" customHeight="1">
      <x:c r="A14" s="82" t="n">
        <x:f>EDATE(STEUERUNG!$B$7,ROW()-9)</x:f>
        <x:v>46419</x:v>
      </x:c>
      <x:c r="B14" s="64" t="n">
        <x:f>SUMIFS('FESTE POSTEN'!$D$9:$D$98,'FESTE POSTEN'!$A$9:$A$98,"Einnahme",'FESTE POSTEN'!$G$9:$G$98,"Sicher",'FESTE POSTEN'!$H$9:$H$98,"Ja",'FESTE POSTEN'!$F$9:$F$98,"&lt;="&amp;EOMONTH(A14,0),'FESTE POSTEN'!$E$9:$E$98,"Monatlich")+SUMIFS('FESTE POSTEN'!$D$9:$D$98,'FESTE POSTEN'!$A$9:$A$98,"Einnahme",'FESTE POSTEN'!$G$9:$G$98,"Sicher",'FESTE POSTEN'!$H$9:$H$98,"Ja",'FESTE POSTEN'!$F$9:$F$98,"&lt;="&amp;EOMONTH(A14,0),'FESTE POSTEN'!$E$9:$E$98,"Vierteljährlich")/3+SUMIFS('FESTE POSTEN'!$D$9:$D$98,'FESTE POSTEN'!$A$9:$A$98,"Einnahme",'FESTE POSTEN'!$G$9:$G$98,"Sicher",'FESTE POSTEN'!$H$9:$H$98,"Ja",'FESTE POSTEN'!$F$9:$F$98,"&lt;="&amp;EOMONTH(A14,0),'FESTE POSTEN'!$E$9:$E$98,"Halbjährlich")/6+SUMIFS('FESTE POSTEN'!$D$9:$D$98,'FESTE POSTEN'!$A$9:$A$98,"Einnahme",'FESTE POSTEN'!$G$9:$G$98,"Sicher",'FESTE POSTEN'!$H$9:$H$98,"Ja",'FESTE POSTEN'!$F$9:$F$98,"&lt;="&amp;EOMONTH(A14,0),'FESTE POSTEN'!$E$9:$E$98,"Jährlich")/12</x:f>
        <x:v>0</x:v>
      </x:c>
      <x:c r="C14" s="64" t="n">
        <x:f>SUMIFS(SONDERPOSTEN!$E$9:$E$128,SONDERPOSTEN!$A$9:$A$128,"Einnahme",SONDERPOSTEN!$F$9:$F$128,"Sicher",SONDERPOSTEN!$G$9:$G$128,"&lt;&gt;Entfällt",SONDERPOSTEN!$D$9:$D$128,"&gt;="&amp;A14,SONDERPOSTEN!$D$9:$D$128,"&lt;="&amp;EOMONTH(A14,0))+SUMIFS(SONDERPOSTEN!$E$9:$E$128,SONDERPOSTEN!$A$9:$A$128,"Einnahme",SONDERPOSTEN!$F$9:$F$128,"&lt;&gt;Sicher",SONDERPOSTEN!$G$9:$G$128,"Erledigt",SONDERPOSTEN!$D$9:$D$128,"&gt;="&amp;A14,SONDERPOSTEN!$D$9:$D$128,"&lt;="&amp;EOMONTH(A14,0))</x:f>
        <x:v>0</x:v>
      </x:c>
      <x:c r="D14" s="64" t="n">
        <x:f>SUMIFS('FESTE POSTEN'!$D$9:$D$98,'FESTE POSTEN'!$A$9:$A$98,"Ausgabe",'FESTE POSTEN'!$H$9:$H$98,"Ja",'FESTE POSTEN'!$F$9:$F$98,"&lt;="&amp;EOMONTH(A14,0),'FESTE POSTEN'!$E$9:$E$98,"Monatlich")+SUMIFS('FESTE POSTEN'!$D$9:$D$98,'FESTE POSTEN'!$A$9:$A$98,"Ausgabe",'FESTE POSTEN'!$H$9:$H$98,"Ja",'FESTE POSTEN'!$F$9:$F$98,"&lt;="&amp;EOMONTH(A14,0),'FESTE POSTEN'!$E$9:$E$98,"Vierteljährlich")/3+SUMIFS('FESTE POSTEN'!$D$9:$D$98,'FESTE POSTEN'!$A$9:$A$98,"Ausgabe",'FESTE POSTEN'!$H$9:$H$98,"Ja",'FESTE POSTEN'!$F$9:$F$98,"&lt;="&amp;EOMONTH(A14,0),'FESTE POSTEN'!$E$9:$E$98,"Halbjährlich")/6+SUMIFS('FESTE POSTEN'!$D$9:$D$98,'FESTE POSTEN'!$A$9:$A$98,"Ausgabe",'FESTE POSTEN'!$H$9:$H$98,"Ja",'FESTE POSTEN'!$F$9:$F$98,"&lt;="&amp;EOMONTH(A14,0),'FESTE POSTEN'!$E$9:$E$98,"Jährlich")/12</x:f>
        <x:v>0</x:v>
      </x:c>
      <x:c r="E14" s="64" t="n">
        <x:f>IF(ROW()=9,'VARIABLES BUDGET'!$I$33,'VARIABLES BUDGET'!$F$27)</x:f>
        <x:v>0</x:v>
      </x:c>
      <x:c r="F14" s="64" t="n">
        <x:f>SUMIFS(SONDERPOSTEN!$E$9:$E$128,SONDERPOSTEN!$A$9:$A$128,"Ausgabe",SONDERPOSTEN!$G$9:$G$128,"&lt;&gt;Entfällt",SONDERPOSTEN!$D$9:$D$128,"&gt;="&amp;A14,SONDERPOSTEN!$D$9:$D$128,"&lt;="&amp;EOMONTH(A14,0))</x:f>
        <x:v>0</x:v>
      </x:c>
      <x:c r="G14" s="64" t="n">
        <x:f>B14+C14-D14-E14-F14</x:f>
        <x:v>0</x:v>
      </x:c>
      <x:c r="H14" s="64" t="n">
        <x:f>SUM($G$9:G14)</x:f>
        <x:v>0</x:v>
      </x:c>
      <x:c r="I14" s="29" t="str">
        <x:f>IF(G14&lt;0,"Defizit","Nicht negativ")</x:f>
        <x:v>Nicht negativ</x:v>
      </x:c>
    </x:row>
    <x:row r="15" ht="21" customHeight="1">
      <x:c r="A15" s="82" t="n">
        <x:f>EDATE(STEUERUNG!$B$7,ROW()-9)</x:f>
        <x:v>46447</x:v>
      </x:c>
      <x:c r="B15" s="64" t="n">
        <x:f>SUMIFS('FESTE POSTEN'!$D$9:$D$98,'FESTE POSTEN'!$A$9:$A$98,"Einnahme",'FESTE POSTEN'!$G$9:$G$98,"Sicher",'FESTE POSTEN'!$H$9:$H$98,"Ja",'FESTE POSTEN'!$F$9:$F$98,"&lt;="&amp;EOMONTH(A15,0),'FESTE POSTEN'!$E$9:$E$98,"Monatlich")+SUMIFS('FESTE POSTEN'!$D$9:$D$98,'FESTE POSTEN'!$A$9:$A$98,"Einnahme",'FESTE POSTEN'!$G$9:$G$98,"Sicher",'FESTE POSTEN'!$H$9:$H$98,"Ja",'FESTE POSTEN'!$F$9:$F$98,"&lt;="&amp;EOMONTH(A15,0),'FESTE POSTEN'!$E$9:$E$98,"Vierteljährlich")/3+SUMIFS('FESTE POSTEN'!$D$9:$D$98,'FESTE POSTEN'!$A$9:$A$98,"Einnahme",'FESTE POSTEN'!$G$9:$G$98,"Sicher",'FESTE POSTEN'!$H$9:$H$98,"Ja",'FESTE POSTEN'!$F$9:$F$98,"&lt;="&amp;EOMONTH(A15,0),'FESTE POSTEN'!$E$9:$E$98,"Halbjährlich")/6+SUMIFS('FESTE POSTEN'!$D$9:$D$98,'FESTE POSTEN'!$A$9:$A$98,"Einnahme",'FESTE POSTEN'!$G$9:$G$98,"Sicher",'FESTE POSTEN'!$H$9:$H$98,"Ja",'FESTE POSTEN'!$F$9:$F$98,"&lt;="&amp;EOMONTH(A15,0),'FESTE POSTEN'!$E$9:$E$98,"Jährlich")/12</x:f>
        <x:v>0</x:v>
      </x:c>
      <x:c r="C15" s="64" t="n">
        <x:f>SUMIFS(SONDERPOSTEN!$E$9:$E$128,SONDERPOSTEN!$A$9:$A$128,"Einnahme",SONDERPOSTEN!$F$9:$F$128,"Sicher",SONDERPOSTEN!$G$9:$G$128,"&lt;&gt;Entfällt",SONDERPOSTEN!$D$9:$D$128,"&gt;="&amp;A15,SONDERPOSTEN!$D$9:$D$128,"&lt;="&amp;EOMONTH(A15,0))+SUMIFS(SONDERPOSTEN!$E$9:$E$128,SONDERPOSTEN!$A$9:$A$128,"Einnahme",SONDERPOSTEN!$F$9:$F$128,"&lt;&gt;Sicher",SONDERPOSTEN!$G$9:$G$128,"Erledigt",SONDERPOSTEN!$D$9:$D$128,"&gt;="&amp;A15,SONDERPOSTEN!$D$9:$D$128,"&lt;="&amp;EOMONTH(A15,0))</x:f>
        <x:v>0</x:v>
      </x:c>
      <x:c r="D15" s="64" t="n">
        <x:f>SUMIFS('FESTE POSTEN'!$D$9:$D$98,'FESTE POSTEN'!$A$9:$A$98,"Ausgabe",'FESTE POSTEN'!$H$9:$H$98,"Ja",'FESTE POSTEN'!$F$9:$F$98,"&lt;="&amp;EOMONTH(A15,0),'FESTE POSTEN'!$E$9:$E$98,"Monatlich")+SUMIFS('FESTE POSTEN'!$D$9:$D$98,'FESTE POSTEN'!$A$9:$A$98,"Ausgabe",'FESTE POSTEN'!$H$9:$H$98,"Ja",'FESTE POSTEN'!$F$9:$F$98,"&lt;="&amp;EOMONTH(A15,0),'FESTE POSTEN'!$E$9:$E$98,"Vierteljährlich")/3+SUMIFS('FESTE POSTEN'!$D$9:$D$98,'FESTE POSTEN'!$A$9:$A$98,"Ausgabe",'FESTE POSTEN'!$H$9:$H$98,"Ja",'FESTE POSTEN'!$F$9:$F$98,"&lt;="&amp;EOMONTH(A15,0),'FESTE POSTEN'!$E$9:$E$98,"Halbjährlich")/6+SUMIFS('FESTE POSTEN'!$D$9:$D$98,'FESTE POSTEN'!$A$9:$A$98,"Ausgabe",'FESTE POSTEN'!$H$9:$H$98,"Ja",'FESTE POSTEN'!$F$9:$F$98,"&lt;="&amp;EOMONTH(A15,0),'FESTE POSTEN'!$E$9:$E$98,"Jährlich")/12</x:f>
        <x:v>0</x:v>
      </x:c>
      <x:c r="E15" s="64" t="n">
        <x:f>IF(ROW()=9,'VARIABLES BUDGET'!$I$33,'VARIABLES BUDGET'!$F$27)</x:f>
        <x:v>0</x:v>
      </x:c>
      <x:c r="F15" s="64" t="n">
        <x:f>SUMIFS(SONDERPOSTEN!$E$9:$E$128,SONDERPOSTEN!$A$9:$A$128,"Ausgabe",SONDERPOSTEN!$G$9:$G$128,"&lt;&gt;Entfällt",SONDERPOSTEN!$D$9:$D$128,"&gt;="&amp;A15,SONDERPOSTEN!$D$9:$D$128,"&lt;="&amp;EOMONTH(A15,0))</x:f>
        <x:v>0</x:v>
      </x:c>
      <x:c r="G15" s="64" t="n">
        <x:f>B15+C15-D15-E15-F15</x:f>
        <x:v>0</x:v>
      </x:c>
      <x:c r="H15" s="64" t="n">
        <x:f>SUM($G$9:G15)</x:f>
        <x:v>0</x:v>
      </x:c>
      <x:c r="I15" s="29" t="str">
        <x:f>IF(G15&lt;0,"Defizit","Nicht negativ")</x:f>
        <x:v>Nicht negativ</x:v>
      </x:c>
    </x:row>
    <x:row r="16" ht="21" customHeight="1">
      <x:c r="A16" s="82" t="n">
        <x:f>EDATE(STEUERUNG!$B$7,ROW()-9)</x:f>
        <x:v>46478</x:v>
      </x:c>
      <x:c r="B16" s="64" t="n">
        <x:f>SUMIFS('FESTE POSTEN'!$D$9:$D$98,'FESTE POSTEN'!$A$9:$A$98,"Einnahme",'FESTE POSTEN'!$G$9:$G$98,"Sicher",'FESTE POSTEN'!$H$9:$H$98,"Ja",'FESTE POSTEN'!$F$9:$F$98,"&lt;="&amp;EOMONTH(A16,0),'FESTE POSTEN'!$E$9:$E$98,"Monatlich")+SUMIFS('FESTE POSTEN'!$D$9:$D$98,'FESTE POSTEN'!$A$9:$A$98,"Einnahme",'FESTE POSTEN'!$G$9:$G$98,"Sicher",'FESTE POSTEN'!$H$9:$H$98,"Ja",'FESTE POSTEN'!$F$9:$F$98,"&lt;="&amp;EOMONTH(A16,0),'FESTE POSTEN'!$E$9:$E$98,"Vierteljährlich")/3+SUMIFS('FESTE POSTEN'!$D$9:$D$98,'FESTE POSTEN'!$A$9:$A$98,"Einnahme",'FESTE POSTEN'!$G$9:$G$98,"Sicher",'FESTE POSTEN'!$H$9:$H$98,"Ja",'FESTE POSTEN'!$F$9:$F$98,"&lt;="&amp;EOMONTH(A16,0),'FESTE POSTEN'!$E$9:$E$98,"Halbjährlich")/6+SUMIFS('FESTE POSTEN'!$D$9:$D$98,'FESTE POSTEN'!$A$9:$A$98,"Einnahme",'FESTE POSTEN'!$G$9:$G$98,"Sicher",'FESTE POSTEN'!$H$9:$H$98,"Ja",'FESTE POSTEN'!$F$9:$F$98,"&lt;="&amp;EOMONTH(A16,0),'FESTE POSTEN'!$E$9:$E$98,"Jährlich")/12</x:f>
        <x:v>0</x:v>
      </x:c>
      <x:c r="C16" s="64" t="n">
        <x:f>SUMIFS(SONDERPOSTEN!$E$9:$E$128,SONDERPOSTEN!$A$9:$A$128,"Einnahme",SONDERPOSTEN!$F$9:$F$128,"Sicher",SONDERPOSTEN!$G$9:$G$128,"&lt;&gt;Entfällt",SONDERPOSTEN!$D$9:$D$128,"&gt;="&amp;A16,SONDERPOSTEN!$D$9:$D$128,"&lt;="&amp;EOMONTH(A16,0))+SUMIFS(SONDERPOSTEN!$E$9:$E$128,SONDERPOSTEN!$A$9:$A$128,"Einnahme",SONDERPOSTEN!$F$9:$F$128,"&lt;&gt;Sicher",SONDERPOSTEN!$G$9:$G$128,"Erledigt",SONDERPOSTEN!$D$9:$D$128,"&gt;="&amp;A16,SONDERPOSTEN!$D$9:$D$128,"&lt;="&amp;EOMONTH(A16,0))</x:f>
        <x:v>0</x:v>
      </x:c>
      <x:c r="D16" s="64" t="n">
        <x:f>SUMIFS('FESTE POSTEN'!$D$9:$D$98,'FESTE POSTEN'!$A$9:$A$98,"Ausgabe",'FESTE POSTEN'!$H$9:$H$98,"Ja",'FESTE POSTEN'!$F$9:$F$98,"&lt;="&amp;EOMONTH(A16,0),'FESTE POSTEN'!$E$9:$E$98,"Monatlich")+SUMIFS('FESTE POSTEN'!$D$9:$D$98,'FESTE POSTEN'!$A$9:$A$98,"Ausgabe",'FESTE POSTEN'!$H$9:$H$98,"Ja",'FESTE POSTEN'!$F$9:$F$98,"&lt;="&amp;EOMONTH(A16,0),'FESTE POSTEN'!$E$9:$E$98,"Vierteljährlich")/3+SUMIFS('FESTE POSTEN'!$D$9:$D$98,'FESTE POSTEN'!$A$9:$A$98,"Ausgabe",'FESTE POSTEN'!$H$9:$H$98,"Ja",'FESTE POSTEN'!$F$9:$F$98,"&lt;="&amp;EOMONTH(A16,0),'FESTE POSTEN'!$E$9:$E$98,"Halbjährlich")/6+SUMIFS('FESTE POSTEN'!$D$9:$D$98,'FESTE POSTEN'!$A$9:$A$98,"Ausgabe",'FESTE POSTEN'!$H$9:$H$98,"Ja",'FESTE POSTEN'!$F$9:$F$98,"&lt;="&amp;EOMONTH(A16,0),'FESTE POSTEN'!$E$9:$E$98,"Jährlich")/12</x:f>
        <x:v>0</x:v>
      </x:c>
      <x:c r="E16" s="64" t="n">
        <x:f>IF(ROW()=9,'VARIABLES BUDGET'!$I$33,'VARIABLES BUDGET'!$F$27)</x:f>
        <x:v>0</x:v>
      </x:c>
      <x:c r="F16" s="64" t="n">
        <x:f>SUMIFS(SONDERPOSTEN!$E$9:$E$128,SONDERPOSTEN!$A$9:$A$128,"Ausgabe",SONDERPOSTEN!$G$9:$G$128,"&lt;&gt;Entfällt",SONDERPOSTEN!$D$9:$D$128,"&gt;="&amp;A16,SONDERPOSTEN!$D$9:$D$128,"&lt;="&amp;EOMONTH(A16,0))</x:f>
        <x:v>0</x:v>
      </x:c>
      <x:c r="G16" s="64" t="n">
        <x:f>B16+C16-D16-E16-F16</x:f>
        <x:v>0</x:v>
      </x:c>
      <x:c r="H16" s="64" t="n">
        <x:f>SUM($G$9:G16)</x:f>
        <x:v>0</x:v>
      </x:c>
      <x:c r="I16" s="29" t="str">
        <x:f>IF(G16&lt;0,"Defizit","Nicht negativ")</x:f>
        <x:v>Nicht negativ</x:v>
      </x:c>
    </x:row>
    <x:row r="17" ht="21" customHeight="1">
      <x:c r="A17" s="82" t="n">
        <x:f>EDATE(STEUERUNG!$B$7,ROW()-9)</x:f>
        <x:v>46508</x:v>
      </x:c>
      <x:c r="B17" s="64" t="n">
        <x:f>SUMIFS('FESTE POSTEN'!$D$9:$D$98,'FESTE POSTEN'!$A$9:$A$98,"Einnahme",'FESTE POSTEN'!$G$9:$G$98,"Sicher",'FESTE POSTEN'!$H$9:$H$98,"Ja",'FESTE POSTEN'!$F$9:$F$98,"&lt;="&amp;EOMONTH(A17,0),'FESTE POSTEN'!$E$9:$E$98,"Monatlich")+SUMIFS('FESTE POSTEN'!$D$9:$D$98,'FESTE POSTEN'!$A$9:$A$98,"Einnahme",'FESTE POSTEN'!$G$9:$G$98,"Sicher",'FESTE POSTEN'!$H$9:$H$98,"Ja",'FESTE POSTEN'!$F$9:$F$98,"&lt;="&amp;EOMONTH(A17,0),'FESTE POSTEN'!$E$9:$E$98,"Vierteljährlich")/3+SUMIFS('FESTE POSTEN'!$D$9:$D$98,'FESTE POSTEN'!$A$9:$A$98,"Einnahme",'FESTE POSTEN'!$G$9:$G$98,"Sicher",'FESTE POSTEN'!$H$9:$H$98,"Ja",'FESTE POSTEN'!$F$9:$F$98,"&lt;="&amp;EOMONTH(A17,0),'FESTE POSTEN'!$E$9:$E$98,"Halbjährlich")/6+SUMIFS('FESTE POSTEN'!$D$9:$D$98,'FESTE POSTEN'!$A$9:$A$98,"Einnahme",'FESTE POSTEN'!$G$9:$G$98,"Sicher",'FESTE POSTEN'!$H$9:$H$98,"Ja",'FESTE POSTEN'!$F$9:$F$98,"&lt;="&amp;EOMONTH(A17,0),'FESTE POSTEN'!$E$9:$E$98,"Jährlich")/12</x:f>
        <x:v>0</x:v>
      </x:c>
      <x:c r="C17" s="64" t="n">
        <x:f>SUMIFS(SONDERPOSTEN!$E$9:$E$128,SONDERPOSTEN!$A$9:$A$128,"Einnahme",SONDERPOSTEN!$F$9:$F$128,"Sicher",SONDERPOSTEN!$G$9:$G$128,"&lt;&gt;Entfällt",SONDERPOSTEN!$D$9:$D$128,"&gt;="&amp;A17,SONDERPOSTEN!$D$9:$D$128,"&lt;="&amp;EOMONTH(A17,0))+SUMIFS(SONDERPOSTEN!$E$9:$E$128,SONDERPOSTEN!$A$9:$A$128,"Einnahme",SONDERPOSTEN!$F$9:$F$128,"&lt;&gt;Sicher",SONDERPOSTEN!$G$9:$G$128,"Erledigt",SONDERPOSTEN!$D$9:$D$128,"&gt;="&amp;A17,SONDERPOSTEN!$D$9:$D$128,"&lt;="&amp;EOMONTH(A17,0))</x:f>
        <x:v>0</x:v>
      </x:c>
      <x:c r="D17" s="64" t="n">
        <x:f>SUMIFS('FESTE POSTEN'!$D$9:$D$98,'FESTE POSTEN'!$A$9:$A$98,"Ausgabe",'FESTE POSTEN'!$H$9:$H$98,"Ja",'FESTE POSTEN'!$F$9:$F$98,"&lt;="&amp;EOMONTH(A17,0),'FESTE POSTEN'!$E$9:$E$98,"Monatlich")+SUMIFS('FESTE POSTEN'!$D$9:$D$98,'FESTE POSTEN'!$A$9:$A$98,"Ausgabe",'FESTE POSTEN'!$H$9:$H$98,"Ja",'FESTE POSTEN'!$F$9:$F$98,"&lt;="&amp;EOMONTH(A17,0),'FESTE POSTEN'!$E$9:$E$98,"Vierteljährlich")/3+SUMIFS('FESTE POSTEN'!$D$9:$D$98,'FESTE POSTEN'!$A$9:$A$98,"Ausgabe",'FESTE POSTEN'!$H$9:$H$98,"Ja",'FESTE POSTEN'!$F$9:$F$98,"&lt;="&amp;EOMONTH(A17,0),'FESTE POSTEN'!$E$9:$E$98,"Halbjährlich")/6+SUMIFS('FESTE POSTEN'!$D$9:$D$98,'FESTE POSTEN'!$A$9:$A$98,"Ausgabe",'FESTE POSTEN'!$H$9:$H$98,"Ja",'FESTE POSTEN'!$F$9:$F$98,"&lt;="&amp;EOMONTH(A17,0),'FESTE POSTEN'!$E$9:$E$98,"Jährlich")/12</x:f>
        <x:v>0</x:v>
      </x:c>
      <x:c r="E17" s="64" t="n">
        <x:f>IF(ROW()=9,'VARIABLES BUDGET'!$I$33,'VARIABLES BUDGET'!$F$27)</x:f>
        <x:v>0</x:v>
      </x:c>
      <x:c r="F17" s="64" t="n">
        <x:f>SUMIFS(SONDERPOSTEN!$E$9:$E$128,SONDERPOSTEN!$A$9:$A$128,"Ausgabe",SONDERPOSTEN!$G$9:$G$128,"&lt;&gt;Entfällt",SONDERPOSTEN!$D$9:$D$128,"&gt;="&amp;A17,SONDERPOSTEN!$D$9:$D$128,"&lt;="&amp;EOMONTH(A17,0))</x:f>
        <x:v>0</x:v>
      </x:c>
      <x:c r="G17" s="64" t="n">
        <x:f>B17+C17-D17-E17-F17</x:f>
        <x:v>0</x:v>
      </x:c>
      <x:c r="H17" s="64" t="n">
        <x:f>SUM($G$9:G17)</x:f>
        <x:v>0</x:v>
      </x:c>
      <x:c r="I17" s="29" t="str">
        <x:f>IF(G17&lt;0,"Defizit","Nicht negativ")</x:f>
        <x:v>Nicht negativ</x:v>
      </x:c>
    </x:row>
    <x:row r="18" ht="21" customHeight="1">
      <x:c r="A18" s="82" t="n">
        <x:f>EDATE(STEUERUNG!$B$7,ROW()-9)</x:f>
        <x:v>46539</x:v>
      </x:c>
      <x:c r="B18" s="64" t="n">
        <x:f>SUMIFS('FESTE POSTEN'!$D$9:$D$98,'FESTE POSTEN'!$A$9:$A$98,"Einnahme",'FESTE POSTEN'!$G$9:$G$98,"Sicher",'FESTE POSTEN'!$H$9:$H$98,"Ja",'FESTE POSTEN'!$F$9:$F$98,"&lt;="&amp;EOMONTH(A18,0),'FESTE POSTEN'!$E$9:$E$98,"Monatlich")+SUMIFS('FESTE POSTEN'!$D$9:$D$98,'FESTE POSTEN'!$A$9:$A$98,"Einnahme",'FESTE POSTEN'!$G$9:$G$98,"Sicher",'FESTE POSTEN'!$H$9:$H$98,"Ja",'FESTE POSTEN'!$F$9:$F$98,"&lt;="&amp;EOMONTH(A18,0),'FESTE POSTEN'!$E$9:$E$98,"Vierteljährlich")/3+SUMIFS('FESTE POSTEN'!$D$9:$D$98,'FESTE POSTEN'!$A$9:$A$98,"Einnahme",'FESTE POSTEN'!$G$9:$G$98,"Sicher",'FESTE POSTEN'!$H$9:$H$98,"Ja",'FESTE POSTEN'!$F$9:$F$98,"&lt;="&amp;EOMONTH(A18,0),'FESTE POSTEN'!$E$9:$E$98,"Halbjährlich")/6+SUMIFS('FESTE POSTEN'!$D$9:$D$98,'FESTE POSTEN'!$A$9:$A$98,"Einnahme",'FESTE POSTEN'!$G$9:$G$98,"Sicher",'FESTE POSTEN'!$H$9:$H$98,"Ja",'FESTE POSTEN'!$F$9:$F$98,"&lt;="&amp;EOMONTH(A18,0),'FESTE POSTEN'!$E$9:$E$98,"Jährlich")/12</x:f>
        <x:v>0</x:v>
      </x:c>
      <x:c r="C18" s="64" t="n">
        <x:f>SUMIFS(SONDERPOSTEN!$E$9:$E$128,SONDERPOSTEN!$A$9:$A$128,"Einnahme",SONDERPOSTEN!$F$9:$F$128,"Sicher",SONDERPOSTEN!$G$9:$G$128,"&lt;&gt;Entfällt",SONDERPOSTEN!$D$9:$D$128,"&gt;="&amp;A18,SONDERPOSTEN!$D$9:$D$128,"&lt;="&amp;EOMONTH(A18,0))+SUMIFS(SONDERPOSTEN!$E$9:$E$128,SONDERPOSTEN!$A$9:$A$128,"Einnahme",SONDERPOSTEN!$F$9:$F$128,"&lt;&gt;Sicher",SONDERPOSTEN!$G$9:$G$128,"Erledigt",SONDERPOSTEN!$D$9:$D$128,"&gt;="&amp;A18,SONDERPOSTEN!$D$9:$D$128,"&lt;="&amp;EOMONTH(A18,0))</x:f>
        <x:v>0</x:v>
      </x:c>
      <x:c r="D18" s="64" t="n">
        <x:f>SUMIFS('FESTE POSTEN'!$D$9:$D$98,'FESTE POSTEN'!$A$9:$A$98,"Ausgabe",'FESTE POSTEN'!$H$9:$H$98,"Ja",'FESTE POSTEN'!$F$9:$F$98,"&lt;="&amp;EOMONTH(A18,0),'FESTE POSTEN'!$E$9:$E$98,"Monatlich")+SUMIFS('FESTE POSTEN'!$D$9:$D$98,'FESTE POSTEN'!$A$9:$A$98,"Ausgabe",'FESTE POSTEN'!$H$9:$H$98,"Ja",'FESTE POSTEN'!$F$9:$F$98,"&lt;="&amp;EOMONTH(A18,0),'FESTE POSTEN'!$E$9:$E$98,"Vierteljährlich")/3+SUMIFS('FESTE POSTEN'!$D$9:$D$98,'FESTE POSTEN'!$A$9:$A$98,"Ausgabe",'FESTE POSTEN'!$H$9:$H$98,"Ja",'FESTE POSTEN'!$F$9:$F$98,"&lt;="&amp;EOMONTH(A18,0),'FESTE POSTEN'!$E$9:$E$98,"Halbjährlich")/6+SUMIFS('FESTE POSTEN'!$D$9:$D$98,'FESTE POSTEN'!$A$9:$A$98,"Ausgabe",'FESTE POSTEN'!$H$9:$H$98,"Ja",'FESTE POSTEN'!$F$9:$F$98,"&lt;="&amp;EOMONTH(A18,0),'FESTE POSTEN'!$E$9:$E$98,"Jährlich")/12</x:f>
        <x:v>0</x:v>
      </x:c>
      <x:c r="E18" s="64" t="n">
        <x:f>IF(ROW()=9,'VARIABLES BUDGET'!$I$33,'VARIABLES BUDGET'!$F$27)</x:f>
        <x:v>0</x:v>
      </x:c>
      <x:c r="F18" s="64" t="n">
        <x:f>SUMIFS(SONDERPOSTEN!$E$9:$E$128,SONDERPOSTEN!$A$9:$A$128,"Ausgabe",SONDERPOSTEN!$G$9:$G$128,"&lt;&gt;Entfällt",SONDERPOSTEN!$D$9:$D$128,"&gt;="&amp;A18,SONDERPOSTEN!$D$9:$D$128,"&lt;="&amp;EOMONTH(A18,0))</x:f>
        <x:v>0</x:v>
      </x:c>
      <x:c r="G18" s="64" t="n">
        <x:f>B18+C18-D18-E18-F18</x:f>
        <x:v>0</x:v>
      </x:c>
      <x:c r="H18" s="64" t="n">
        <x:f>SUM($G$9:G18)</x:f>
        <x:v>0</x:v>
      </x:c>
      <x:c r="I18" s="29" t="str">
        <x:f>IF(G18&lt;0,"Defizit","Nicht negativ")</x:f>
        <x:v>Nicht negativ</x:v>
      </x:c>
    </x:row>
    <x:row r="19" ht="21" customHeight="1">
      <x:c r="A19" s="82" t="n">
        <x:f>EDATE(STEUERUNG!$B$7,ROW()-9)</x:f>
        <x:v>46569</x:v>
      </x:c>
      <x:c r="B19" s="64" t="n">
        <x:f>SUMIFS('FESTE POSTEN'!$D$9:$D$98,'FESTE POSTEN'!$A$9:$A$98,"Einnahme",'FESTE POSTEN'!$G$9:$G$98,"Sicher",'FESTE POSTEN'!$H$9:$H$98,"Ja",'FESTE POSTEN'!$F$9:$F$98,"&lt;="&amp;EOMONTH(A19,0),'FESTE POSTEN'!$E$9:$E$98,"Monatlich")+SUMIFS('FESTE POSTEN'!$D$9:$D$98,'FESTE POSTEN'!$A$9:$A$98,"Einnahme",'FESTE POSTEN'!$G$9:$G$98,"Sicher",'FESTE POSTEN'!$H$9:$H$98,"Ja",'FESTE POSTEN'!$F$9:$F$98,"&lt;="&amp;EOMONTH(A19,0),'FESTE POSTEN'!$E$9:$E$98,"Vierteljährlich")/3+SUMIFS('FESTE POSTEN'!$D$9:$D$98,'FESTE POSTEN'!$A$9:$A$98,"Einnahme",'FESTE POSTEN'!$G$9:$G$98,"Sicher",'FESTE POSTEN'!$H$9:$H$98,"Ja",'FESTE POSTEN'!$F$9:$F$98,"&lt;="&amp;EOMONTH(A19,0),'FESTE POSTEN'!$E$9:$E$98,"Halbjährlich")/6+SUMIFS('FESTE POSTEN'!$D$9:$D$98,'FESTE POSTEN'!$A$9:$A$98,"Einnahme",'FESTE POSTEN'!$G$9:$G$98,"Sicher",'FESTE POSTEN'!$H$9:$H$98,"Ja",'FESTE POSTEN'!$F$9:$F$98,"&lt;="&amp;EOMONTH(A19,0),'FESTE POSTEN'!$E$9:$E$98,"Jährlich")/12</x:f>
        <x:v>0</x:v>
      </x:c>
      <x:c r="C19" s="64" t="n">
        <x:f>SUMIFS(SONDERPOSTEN!$E$9:$E$128,SONDERPOSTEN!$A$9:$A$128,"Einnahme",SONDERPOSTEN!$F$9:$F$128,"Sicher",SONDERPOSTEN!$G$9:$G$128,"&lt;&gt;Entfällt",SONDERPOSTEN!$D$9:$D$128,"&gt;="&amp;A19,SONDERPOSTEN!$D$9:$D$128,"&lt;="&amp;EOMONTH(A19,0))+SUMIFS(SONDERPOSTEN!$E$9:$E$128,SONDERPOSTEN!$A$9:$A$128,"Einnahme",SONDERPOSTEN!$F$9:$F$128,"&lt;&gt;Sicher",SONDERPOSTEN!$G$9:$G$128,"Erledigt",SONDERPOSTEN!$D$9:$D$128,"&gt;="&amp;A19,SONDERPOSTEN!$D$9:$D$128,"&lt;="&amp;EOMONTH(A19,0))</x:f>
        <x:v>0</x:v>
      </x:c>
      <x:c r="D19" s="64" t="n">
        <x:f>SUMIFS('FESTE POSTEN'!$D$9:$D$98,'FESTE POSTEN'!$A$9:$A$98,"Ausgabe",'FESTE POSTEN'!$H$9:$H$98,"Ja",'FESTE POSTEN'!$F$9:$F$98,"&lt;="&amp;EOMONTH(A19,0),'FESTE POSTEN'!$E$9:$E$98,"Monatlich")+SUMIFS('FESTE POSTEN'!$D$9:$D$98,'FESTE POSTEN'!$A$9:$A$98,"Ausgabe",'FESTE POSTEN'!$H$9:$H$98,"Ja",'FESTE POSTEN'!$F$9:$F$98,"&lt;="&amp;EOMONTH(A19,0),'FESTE POSTEN'!$E$9:$E$98,"Vierteljährlich")/3+SUMIFS('FESTE POSTEN'!$D$9:$D$98,'FESTE POSTEN'!$A$9:$A$98,"Ausgabe",'FESTE POSTEN'!$H$9:$H$98,"Ja",'FESTE POSTEN'!$F$9:$F$98,"&lt;="&amp;EOMONTH(A19,0),'FESTE POSTEN'!$E$9:$E$98,"Halbjährlich")/6+SUMIFS('FESTE POSTEN'!$D$9:$D$98,'FESTE POSTEN'!$A$9:$A$98,"Ausgabe",'FESTE POSTEN'!$H$9:$H$98,"Ja",'FESTE POSTEN'!$F$9:$F$98,"&lt;="&amp;EOMONTH(A19,0),'FESTE POSTEN'!$E$9:$E$98,"Jährlich")/12</x:f>
        <x:v>0</x:v>
      </x:c>
      <x:c r="E19" s="64" t="n">
        <x:f>IF(ROW()=9,'VARIABLES BUDGET'!$I$33,'VARIABLES BUDGET'!$F$27)</x:f>
        <x:v>0</x:v>
      </x:c>
      <x:c r="F19" s="64" t="n">
        <x:f>SUMIFS(SONDERPOSTEN!$E$9:$E$128,SONDERPOSTEN!$A$9:$A$128,"Ausgabe",SONDERPOSTEN!$G$9:$G$128,"&lt;&gt;Entfällt",SONDERPOSTEN!$D$9:$D$128,"&gt;="&amp;A19,SONDERPOSTEN!$D$9:$D$128,"&lt;="&amp;EOMONTH(A19,0))</x:f>
        <x:v>0</x:v>
      </x:c>
      <x:c r="G19" s="64" t="n">
        <x:f>B19+C19-D19-E19-F19</x:f>
        <x:v>0</x:v>
      </x:c>
      <x:c r="H19" s="64" t="n">
        <x:f>SUM($G$9:G19)</x:f>
        <x:v>0</x:v>
      </x:c>
      <x:c r="I19" s="29" t="str">
        <x:f>IF(G19&lt;0,"Defizit","Nicht negativ")</x:f>
        <x:v>Nicht negativ</x:v>
      </x:c>
    </x:row>
    <x:row r="20" ht="21" customHeight="1">
      <x:c r="A20" s="82" t="n">
        <x:f>EDATE(STEUERUNG!$B$7,ROW()-9)</x:f>
        <x:v>46600</x:v>
      </x:c>
      <x:c r="B20" s="64" t="n">
        <x:f>SUMIFS('FESTE POSTEN'!$D$9:$D$98,'FESTE POSTEN'!$A$9:$A$98,"Einnahme",'FESTE POSTEN'!$G$9:$G$98,"Sicher",'FESTE POSTEN'!$H$9:$H$98,"Ja",'FESTE POSTEN'!$F$9:$F$98,"&lt;="&amp;EOMONTH(A20,0),'FESTE POSTEN'!$E$9:$E$98,"Monatlich")+SUMIFS('FESTE POSTEN'!$D$9:$D$98,'FESTE POSTEN'!$A$9:$A$98,"Einnahme",'FESTE POSTEN'!$G$9:$G$98,"Sicher",'FESTE POSTEN'!$H$9:$H$98,"Ja",'FESTE POSTEN'!$F$9:$F$98,"&lt;="&amp;EOMONTH(A20,0),'FESTE POSTEN'!$E$9:$E$98,"Vierteljährlich")/3+SUMIFS('FESTE POSTEN'!$D$9:$D$98,'FESTE POSTEN'!$A$9:$A$98,"Einnahme",'FESTE POSTEN'!$G$9:$G$98,"Sicher",'FESTE POSTEN'!$H$9:$H$98,"Ja",'FESTE POSTEN'!$F$9:$F$98,"&lt;="&amp;EOMONTH(A20,0),'FESTE POSTEN'!$E$9:$E$98,"Halbjährlich")/6+SUMIFS('FESTE POSTEN'!$D$9:$D$98,'FESTE POSTEN'!$A$9:$A$98,"Einnahme",'FESTE POSTEN'!$G$9:$G$98,"Sicher",'FESTE POSTEN'!$H$9:$H$98,"Ja",'FESTE POSTEN'!$F$9:$F$98,"&lt;="&amp;EOMONTH(A20,0),'FESTE POSTEN'!$E$9:$E$98,"Jährlich")/12</x:f>
        <x:v>0</x:v>
      </x:c>
      <x:c r="C20" s="64" t="n">
        <x:f>SUMIFS(SONDERPOSTEN!$E$9:$E$128,SONDERPOSTEN!$A$9:$A$128,"Einnahme",SONDERPOSTEN!$F$9:$F$128,"Sicher",SONDERPOSTEN!$G$9:$G$128,"&lt;&gt;Entfällt",SONDERPOSTEN!$D$9:$D$128,"&gt;="&amp;A20,SONDERPOSTEN!$D$9:$D$128,"&lt;="&amp;EOMONTH(A20,0))+SUMIFS(SONDERPOSTEN!$E$9:$E$128,SONDERPOSTEN!$A$9:$A$128,"Einnahme",SONDERPOSTEN!$F$9:$F$128,"&lt;&gt;Sicher",SONDERPOSTEN!$G$9:$G$128,"Erledigt",SONDERPOSTEN!$D$9:$D$128,"&gt;="&amp;A20,SONDERPOSTEN!$D$9:$D$128,"&lt;="&amp;EOMONTH(A20,0))</x:f>
        <x:v>0</x:v>
      </x:c>
      <x:c r="D20" s="64" t="n">
        <x:f>SUMIFS('FESTE POSTEN'!$D$9:$D$98,'FESTE POSTEN'!$A$9:$A$98,"Ausgabe",'FESTE POSTEN'!$H$9:$H$98,"Ja",'FESTE POSTEN'!$F$9:$F$98,"&lt;="&amp;EOMONTH(A20,0),'FESTE POSTEN'!$E$9:$E$98,"Monatlich")+SUMIFS('FESTE POSTEN'!$D$9:$D$98,'FESTE POSTEN'!$A$9:$A$98,"Ausgabe",'FESTE POSTEN'!$H$9:$H$98,"Ja",'FESTE POSTEN'!$F$9:$F$98,"&lt;="&amp;EOMONTH(A20,0),'FESTE POSTEN'!$E$9:$E$98,"Vierteljährlich")/3+SUMIFS('FESTE POSTEN'!$D$9:$D$98,'FESTE POSTEN'!$A$9:$A$98,"Ausgabe",'FESTE POSTEN'!$H$9:$H$98,"Ja",'FESTE POSTEN'!$F$9:$F$98,"&lt;="&amp;EOMONTH(A20,0),'FESTE POSTEN'!$E$9:$E$98,"Halbjährlich")/6+SUMIFS('FESTE POSTEN'!$D$9:$D$98,'FESTE POSTEN'!$A$9:$A$98,"Ausgabe",'FESTE POSTEN'!$H$9:$H$98,"Ja",'FESTE POSTEN'!$F$9:$F$98,"&lt;="&amp;EOMONTH(A20,0),'FESTE POSTEN'!$E$9:$E$98,"Jährlich")/12</x:f>
        <x:v>0</x:v>
      </x:c>
      <x:c r="E20" s="64" t="n">
        <x:f>IF(ROW()=9,'VARIABLES BUDGET'!$I$33,'VARIABLES BUDGET'!$F$27)</x:f>
        <x:v>0</x:v>
      </x:c>
      <x:c r="F20" s="64" t="n">
        <x:f>SUMIFS(SONDERPOSTEN!$E$9:$E$128,SONDERPOSTEN!$A$9:$A$128,"Ausgabe",SONDERPOSTEN!$G$9:$G$128,"&lt;&gt;Entfällt",SONDERPOSTEN!$D$9:$D$128,"&gt;="&amp;A20,SONDERPOSTEN!$D$9:$D$128,"&lt;="&amp;EOMONTH(A20,0))</x:f>
        <x:v>0</x:v>
      </x:c>
      <x:c r="G20" s="64" t="n">
        <x:f>B20+C20-D20-E20-F20</x:f>
        <x:v>0</x:v>
      </x:c>
      <x:c r="H20" s="64" t="n">
        <x:f>SUM($G$9:G20)</x:f>
        <x:v>0</x:v>
      </x:c>
      <x:c r="I20" s="29" t="str">
        <x:f>IF(G20&lt;0,"Defizit","Nicht negativ")</x:f>
        <x:v>Nicht negativ</x:v>
      </x:c>
    </x:row>
    <x:row r="21" ht="21" customHeight="1"/>
    <x:row r="22" ht="21" customHeight="1"/>
    <x:row r="23" ht="27" customHeight="1">
      <x:c r="A23" s="16" t="str">
        <x:v>AUSWERTUNG &amp; GRENZEN</x:v>
      </x:c>
      <x:c r="B23" s="16"/>
      <x:c r="C23" s="16"/>
      <x:c r="D23" s="16"/>
      <x:c r="E23" s="16"/>
      <x:c r="F23" s="16"/>
      <x:c r="G23" s="16"/>
      <x:c r="H23" s="16"/>
      <x:c r="I23" s="16"/>
    </x:row>
    <x:row r="24" ht="21" customHeight="1"/>
    <x:row r="25" ht="21" customHeight="1">
      <x:c r="A25" t="str">
        <x:v>Summe der 12 Plan-Salden</x:v>
      </x:c>
      <x:c r="E25" s="64" t="n">
        <x:f>SUM(G9:G20)</x:f>
        <x:v>0</x:v>
      </x:c>
    </x:row>
    <x:row r="26" ht="21" customHeight="1"/>
    <x:row r="27" ht="21" customHeight="1">
      <x:c r="A27" t="str">
        <x:v>Monate mit Defizit</x:v>
      </x:c>
      <x:c r="E27" s="72" t="n">
        <x:f>COUNTIF(G9:G20,"&lt;0")</x:f>
        <x:v>0</x:v>
      </x:c>
    </x:row>
    <x:row r="28" ht="21" customHeight="1"/>
    <x:row r="29" ht="21" customHeight="1">
      <x:c r="A29" t="str">
        <x:v>Schwächster Planmonat</x:v>
      </x:c>
      <x:c r="E29" s="64" t="n">
        <x:f>MIN(G9:G20)</x:f>
        <x:v>0</x:v>
      </x:c>
    </x:row>
    <x:row r="30" ht="21" customHeight="1"/>
    <x:row r="31" ht="21" customHeight="1"/>
    <x:row r="32" ht="41" customHeight="1">
      <x:c r="A32" s="37" t="str">
        <x:v>Für zukünftige Monate nutzt diese Übersicht die aktuell gesetzten Alltagslimits. Individuelle, bisher nicht erfasste Preisänderungen oder neue Forderungen werden nicht vorhergesagt.</x:v>
      </x:c>
      <x:c r="B32" s="37"/>
      <x:c r="C32" s="37"/>
      <x:c r="D32" s="37"/>
      <x:c r="E32" s="37"/>
      <x:c r="F32" s="37"/>
      <x:c r="G32" s="37"/>
      <x:c r="H32" s="37"/>
      <x:c r="I32" s="37"/>
    </x:row>
    <x:row r="33" ht="21" customHeight="1"/>
    <x:row r="34" ht="21" customHeight="1"/>
    <x:row r="35" ht="21" customHeight="1"/>
    <x:row r="36" ht="21" customHeight="1"/>
    <x:row r="37" ht="21" customHeight="1"/>
    <x:row r="38" ht="21" customHeight="1"/>
    <x:row r="39" ht="21" customHeight="1"/>
    <x:row r="40" ht="21" customHeight="1"/>
    <x:row r="41" ht="21" customHeight="1"/>
    <x:row r="42" ht="21" customHeight="1"/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21" customHeight="1"/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</x:sheetData>
  <x:mergeCells>
    <x:mergeCell ref="A1:I2"/>
    <x:mergeCell ref="A3:I3"/>
    <x:mergeCell ref="A5:I5"/>
    <x:mergeCell ref="A23:I23"/>
    <x:mergeCell ref="A25:D25"/>
    <x:mergeCell ref="A27:D27"/>
    <x:mergeCell ref="A29:D29"/>
    <x:mergeCell ref="A32:I32"/>
  </x:mergeCells>
  <x:conditionalFormatting sqref="G9:G20">
    <x:cfRule type="expression" dxfId="11" priority="1">
      <x:formula>G9&lt;0</x:formula>
    </x:cfRule>
  </x:conditionalFormatting>
  <x:conditionalFormatting sqref="I9:I20">
    <x:cfRule type="expression" dxfId="12" priority="2">
      <x:formula>I9="Defizit"</x:formula>
    </x:cfRule>
  </x:conditionalFormatting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45" hidden="0" customWidth="1"/>
    <x:col min="3" max="3" width="23" hidden="0" customWidth="1"/>
    <x:col min="4" max="4" width="23" hidden="0" customWidth="1"/>
    <x:col min="5" max="5" width="23" hidden="0" customWidth="1"/>
    <x:col min="6" max="6" width="19" hidden="0" customWidth="1"/>
    <x:col min="7" max="7" width="24" hidden="0" customWidth="1"/>
    <x:col min="8" max="8" width="42" hidden="0" customWidth="1"/>
  </x:cols>
  <x:sheetData>
    <x:row r="1" ht="27" customHeight="1">
      <x:c r="A1" s="4" t="str">
        <x:v>NURGELD.DE  /  SPARHEBEL</x:v>
      </x:c>
      <x:c r="B1" s="4"/>
      <x:c r="C1" s="4"/>
      <x:c r="D1" s="4"/>
      <x:c r="E1" s="4"/>
      <x:c r="F1" s="4"/>
      <x:c r="G1" s="4"/>
      <x:c r="H1" s="4"/>
    </x:row>
    <x:row r="2" ht="27" customHeight="1">
      <x:c r="A2" s="4"/>
      <x:c r="B2" s="4"/>
      <x:c r="C2" s="4"/>
      <x:c r="D2" s="4"/>
      <x:c r="E2" s="4"/>
      <x:c r="F2" s="4"/>
      <x:c r="G2" s="4"/>
      <x:c r="H2" s="4"/>
    </x:row>
    <x:row r="3" ht="28" customHeight="1">
      <x:c r="A3" s="10" t="str">
        <x:v>IDEEN → PRÜFEN → UMSETZEN  ·  Szenario getrennt von echten Budgetwerten</x:v>
      </x:c>
      <x:c r="B3" s="10"/>
      <x:c r="C3" s="10"/>
      <x:c r="D3" s="10"/>
      <x:c r="E3" s="10"/>
      <x:c r="F3" s="10"/>
      <x:c r="G3" s="10"/>
      <x:c r="H3" s="10"/>
    </x:row>
    <x:row r="4" ht="21" customHeight="1"/>
    <x:row r="5" ht="39" customHeight="1">
      <x:c r="A5" s="37" t="str">
        <x:v>Sparpotenziale werden NICHT automatisch auf Dein Monatsbudget angerechnet. Erst echte Änderungen in FESTE POSTEN oder VARIABLES BUDGET übernehmen und die Maßnahme markieren.</x:v>
      </x:c>
      <x:c r="B5" s="37"/>
      <x:c r="C5" s="37"/>
      <x:c r="D5" s="37"/>
      <x:c r="E5" s="37"/>
      <x:c r="F5" s="37"/>
      <x:c r="G5" s="37"/>
      <x:c r="H5" s="37"/>
    </x:row>
    <x:row r="6" ht="21" customHeight="1"/>
    <x:row r="7" ht="21" customHeight="1"/>
    <x:row r="8" ht="33" customHeight="1">
      <x:c r="A8" s="60" t="str">
        <x:v>Bereich</x:v>
      </x:c>
      <x:c r="B8" s="60" t="str">
        <x:v>Mögliche Maßnahme</x:v>
      </x:c>
      <x:c r="C8" s="60" t="str">
        <x:v>Bisher €/Monat</x:v>
      </x:c>
      <x:c r="D8" s="60" t="str">
        <x:v>Danach €/Monat</x:v>
      </x:c>
      <x:c r="E8" s="60" t="str">
        <x:v>Differenz €/Monat</x:v>
      </x:c>
      <x:c r="F8" s="60" t="str">
        <x:v>Status</x:v>
      </x:c>
      <x:c r="G8" s="60" t="str">
        <x:v>Im Budget erfasst?</x:v>
      </x:c>
      <x:c r="H8" s="60" t="str">
        <x:v>Notiz / Voraussetzung</x:v>
      </x:c>
    </x:row>
    <x:row r="9" ht="21" customHeight="1">
      <x:c r="A9" s="44"/>
      <x:c r="B9" s="44"/>
      <x:c r="C9" s="50"/>
      <x:c r="D9" s="50"/>
      <x:c r="E9" s="64" t="n">
        <x:f>IF(OR(B9="",NOT(ISNUMBER(C9)),NOT(ISNUMBER(D9))),0,MAX(0,C9-D9))</x:f>
        <x:v>0</x:v>
      </x:c>
      <x:c r="F9" s="44"/>
      <x:c r="G9" s="44"/>
      <x:c r="H9" s="44"/>
    </x:row>
    <x:row r="10" ht="21" customHeight="1">
      <x:c r="A10" s="44"/>
      <x:c r="B10" s="44"/>
      <x:c r="C10" s="50"/>
      <x:c r="D10" s="50"/>
      <x:c r="E10" s="64" t="n">
        <x:f>IF(OR(B10="",NOT(ISNUMBER(C10)),NOT(ISNUMBER(D10))),0,MAX(0,C10-D10))</x:f>
        <x:v>0</x:v>
      </x:c>
      <x:c r="F10" s="44"/>
      <x:c r="G10" s="44"/>
      <x:c r="H10" s="44"/>
    </x:row>
    <x:row r="11" ht="21" customHeight="1">
      <x:c r="A11" s="44"/>
      <x:c r="B11" s="44"/>
      <x:c r="C11" s="50"/>
      <x:c r="D11" s="50"/>
      <x:c r="E11" s="64" t="n">
        <x:f>IF(OR(B11="",NOT(ISNUMBER(C11)),NOT(ISNUMBER(D11))),0,MAX(0,C11-D11))</x:f>
        <x:v>0</x:v>
      </x:c>
      <x:c r="F11" s="44"/>
      <x:c r="G11" s="44"/>
      <x:c r="H11" s="44"/>
    </x:row>
    <x:row r="12" ht="21" customHeight="1">
      <x:c r="A12" s="44"/>
      <x:c r="B12" s="44"/>
      <x:c r="C12" s="50"/>
      <x:c r="D12" s="50"/>
      <x:c r="E12" s="64" t="n">
        <x:f>IF(OR(B12="",NOT(ISNUMBER(C12)),NOT(ISNUMBER(D12))),0,MAX(0,C12-D12))</x:f>
        <x:v>0</x:v>
      </x:c>
      <x:c r="F12" s="44"/>
      <x:c r="G12" s="44"/>
      <x:c r="H12" s="44"/>
    </x:row>
    <x:row r="13" ht="21" customHeight="1">
      <x:c r="A13" s="44"/>
      <x:c r="B13" s="44"/>
      <x:c r="C13" s="50"/>
      <x:c r="D13" s="50"/>
      <x:c r="E13" s="64" t="n">
        <x:f>IF(OR(B13="",NOT(ISNUMBER(C13)),NOT(ISNUMBER(D13))),0,MAX(0,C13-D13))</x:f>
        <x:v>0</x:v>
      </x:c>
      <x:c r="F13" s="44"/>
      <x:c r="G13" s="44"/>
      <x:c r="H13" s="44"/>
    </x:row>
    <x:row r="14" ht="21" customHeight="1">
      <x:c r="A14" s="44"/>
      <x:c r="B14" s="44"/>
      <x:c r="C14" s="50"/>
      <x:c r="D14" s="50"/>
      <x:c r="E14" s="64" t="n">
        <x:f>IF(OR(B14="",NOT(ISNUMBER(C14)),NOT(ISNUMBER(D14))),0,MAX(0,C14-D14))</x:f>
        <x:v>0</x:v>
      </x:c>
      <x:c r="F14" s="44"/>
      <x:c r="G14" s="44"/>
      <x:c r="H14" s="44"/>
    </x:row>
    <x:row r="15" ht="21" customHeight="1">
      <x:c r="A15" s="44"/>
      <x:c r="B15" s="44"/>
      <x:c r="C15" s="50"/>
      <x:c r="D15" s="50"/>
      <x:c r="E15" s="64" t="n">
        <x:f>IF(OR(B15="",NOT(ISNUMBER(C15)),NOT(ISNUMBER(D15))),0,MAX(0,C15-D15))</x:f>
        <x:v>0</x:v>
      </x:c>
      <x:c r="F15" s="44"/>
      <x:c r="G15" s="44"/>
      <x:c r="H15" s="44"/>
    </x:row>
    <x:row r="16" ht="21" customHeight="1">
      <x:c r="A16" s="44"/>
      <x:c r="B16" s="44"/>
      <x:c r="C16" s="50"/>
      <x:c r="D16" s="50"/>
      <x:c r="E16" s="64" t="n">
        <x:f>IF(OR(B16="",NOT(ISNUMBER(C16)),NOT(ISNUMBER(D16))),0,MAX(0,C16-D16))</x:f>
        <x:v>0</x:v>
      </x:c>
      <x:c r="F16" s="44"/>
      <x:c r="G16" s="44"/>
      <x:c r="H16" s="44"/>
    </x:row>
    <x:row r="17" ht="21" customHeight="1">
      <x:c r="A17" s="44"/>
      <x:c r="B17" s="44"/>
      <x:c r="C17" s="50"/>
      <x:c r="D17" s="50"/>
      <x:c r="E17" s="64" t="n">
        <x:f>IF(OR(B17="",NOT(ISNUMBER(C17)),NOT(ISNUMBER(D17))),0,MAX(0,C17-D17))</x:f>
        <x:v>0</x:v>
      </x:c>
      <x:c r="F17" s="44"/>
      <x:c r="G17" s="44"/>
      <x:c r="H17" s="44"/>
    </x:row>
    <x:row r="18" ht="21" customHeight="1">
      <x:c r="A18" s="44"/>
      <x:c r="B18" s="44"/>
      <x:c r="C18" s="50"/>
      <x:c r="D18" s="50"/>
      <x:c r="E18" s="64" t="n">
        <x:f>IF(OR(B18="",NOT(ISNUMBER(C18)),NOT(ISNUMBER(D18))),0,MAX(0,C18-D18))</x:f>
        <x:v>0</x:v>
      </x:c>
      <x:c r="F18" s="44"/>
      <x:c r="G18" s="44"/>
      <x:c r="H18" s="44"/>
    </x:row>
    <x:row r="19" ht="21" customHeight="1">
      <x:c r="A19" s="44"/>
      <x:c r="B19" s="44"/>
      <x:c r="C19" s="50"/>
      <x:c r="D19" s="50"/>
      <x:c r="E19" s="64" t="n">
        <x:f>IF(OR(B19="",NOT(ISNUMBER(C19)),NOT(ISNUMBER(D19))),0,MAX(0,C19-D19))</x:f>
        <x:v>0</x:v>
      </x:c>
      <x:c r="F19" s="44"/>
      <x:c r="G19" s="44"/>
      <x:c r="H19" s="44"/>
    </x:row>
    <x:row r="20" ht="21" customHeight="1">
      <x:c r="A20" s="44"/>
      <x:c r="B20" s="44"/>
      <x:c r="C20" s="50"/>
      <x:c r="D20" s="50"/>
      <x:c r="E20" s="64" t="n">
        <x:f>IF(OR(B20="",NOT(ISNUMBER(C20)),NOT(ISNUMBER(D20))),0,MAX(0,C20-D20))</x:f>
        <x:v>0</x:v>
      </x:c>
      <x:c r="F20" s="44"/>
      <x:c r="G20" s="44"/>
      <x:c r="H20" s="44"/>
    </x:row>
    <x:row r="21" ht="21" customHeight="1">
      <x:c r="A21" s="44"/>
      <x:c r="B21" s="44"/>
      <x:c r="C21" s="50"/>
      <x:c r="D21" s="50"/>
      <x:c r="E21" s="64" t="n">
        <x:f>IF(OR(B21="",NOT(ISNUMBER(C21)),NOT(ISNUMBER(D21))),0,MAX(0,C21-D21))</x:f>
        <x:v>0</x:v>
      </x:c>
      <x:c r="F21" s="44"/>
      <x:c r="G21" s="44"/>
      <x:c r="H21" s="44"/>
    </x:row>
    <x:row r="22" ht="21" customHeight="1">
      <x:c r="A22" s="44"/>
      <x:c r="B22" s="44"/>
      <x:c r="C22" s="50"/>
      <x:c r="D22" s="50"/>
      <x:c r="E22" s="64" t="n">
        <x:f>IF(OR(B22="",NOT(ISNUMBER(C22)),NOT(ISNUMBER(D22))),0,MAX(0,C22-D22))</x:f>
        <x:v>0</x:v>
      </x:c>
      <x:c r="F22" s="44"/>
      <x:c r="G22" s="44"/>
      <x:c r="H22" s="44"/>
    </x:row>
    <x:row r="23" ht="21" customHeight="1">
      <x:c r="A23" s="44"/>
      <x:c r="B23" s="44"/>
      <x:c r="C23" s="50"/>
      <x:c r="D23" s="50"/>
      <x:c r="E23" s="64" t="n">
        <x:f>IF(OR(B23="",NOT(ISNUMBER(C23)),NOT(ISNUMBER(D23))),0,MAX(0,C23-D23))</x:f>
        <x:v>0</x:v>
      </x:c>
      <x:c r="F23" s="44"/>
      <x:c r="G23" s="44"/>
      <x:c r="H23" s="44"/>
    </x:row>
    <x:row r="24" ht="21" customHeight="1">
      <x:c r="A24" s="44"/>
      <x:c r="B24" s="44"/>
      <x:c r="C24" s="50"/>
      <x:c r="D24" s="50"/>
      <x:c r="E24" s="64" t="n">
        <x:f>IF(OR(B24="",NOT(ISNUMBER(C24)),NOT(ISNUMBER(D24))),0,MAX(0,C24-D24))</x:f>
        <x:v>0</x:v>
      </x:c>
      <x:c r="F24" s="44"/>
      <x:c r="G24" s="44"/>
      <x:c r="H24" s="44"/>
    </x:row>
    <x:row r="25" ht="21" customHeight="1">
      <x:c r="A25" s="44"/>
      <x:c r="B25" s="44"/>
      <x:c r="C25" s="50"/>
      <x:c r="D25" s="50"/>
      <x:c r="E25" s="64" t="n">
        <x:f>IF(OR(B25="",NOT(ISNUMBER(C25)),NOT(ISNUMBER(D25))),0,MAX(0,C25-D25))</x:f>
        <x:v>0</x:v>
      </x:c>
      <x:c r="F25" s="44"/>
      <x:c r="G25" s="44"/>
      <x:c r="H25" s="44"/>
    </x:row>
    <x:row r="26" ht="21" customHeight="1">
      <x:c r="A26" s="44"/>
      <x:c r="B26" s="44"/>
      <x:c r="C26" s="50"/>
      <x:c r="D26" s="50"/>
      <x:c r="E26" s="64" t="n">
        <x:f>IF(OR(B26="",NOT(ISNUMBER(C26)),NOT(ISNUMBER(D26))),0,MAX(0,C26-D26))</x:f>
        <x:v>0</x:v>
      </x:c>
      <x:c r="F26" s="44"/>
      <x:c r="G26" s="44"/>
      <x:c r="H26" s="44"/>
    </x:row>
    <x:row r="27" ht="21" customHeight="1">
      <x:c r="A27" s="44"/>
      <x:c r="B27" s="44"/>
      <x:c r="C27" s="50"/>
      <x:c r="D27" s="50"/>
      <x:c r="E27" s="64" t="n">
        <x:f>IF(OR(B27="",NOT(ISNUMBER(C27)),NOT(ISNUMBER(D27))),0,MAX(0,C27-D27))</x:f>
        <x:v>0</x:v>
      </x:c>
      <x:c r="F27" s="44"/>
      <x:c r="G27" s="44"/>
      <x:c r="H27" s="44"/>
    </x:row>
    <x:row r="28" ht="21" customHeight="1">
      <x:c r="A28" s="44"/>
      <x:c r="B28" s="44"/>
      <x:c r="C28" s="50"/>
      <x:c r="D28" s="50"/>
      <x:c r="E28" s="64" t="n">
        <x:f>IF(OR(B28="",NOT(ISNUMBER(C28)),NOT(ISNUMBER(D28))),0,MAX(0,C28-D28))</x:f>
        <x:v>0</x:v>
      </x:c>
      <x:c r="F28" s="44"/>
      <x:c r="G28" s="44"/>
      <x:c r="H28" s="44"/>
    </x:row>
    <x:row r="29" ht="21" customHeight="1">
      <x:c r="A29" s="44"/>
      <x:c r="B29" s="44"/>
      <x:c r="C29" s="50"/>
      <x:c r="D29" s="50"/>
      <x:c r="E29" s="64" t="n">
        <x:f>IF(OR(B29="",NOT(ISNUMBER(C29)),NOT(ISNUMBER(D29))),0,MAX(0,C29-D29))</x:f>
        <x:v>0</x:v>
      </x:c>
      <x:c r="F29" s="44"/>
      <x:c r="G29" s="44"/>
      <x:c r="H29" s="44"/>
    </x:row>
    <x:row r="30" ht="21" customHeight="1">
      <x:c r="A30" s="44"/>
      <x:c r="B30" s="44"/>
      <x:c r="C30" s="50"/>
      <x:c r="D30" s="50"/>
      <x:c r="E30" s="64" t="n">
        <x:f>IF(OR(B30="",NOT(ISNUMBER(C30)),NOT(ISNUMBER(D30))),0,MAX(0,C30-D30))</x:f>
        <x:v>0</x:v>
      </x:c>
      <x:c r="F30" s="44"/>
      <x:c r="G30" s="44"/>
      <x:c r="H30" s="44"/>
    </x:row>
    <x:row r="31" ht="21" customHeight="1">
      <x:c r="A31" s="44"/>
      <x:c r="B31" s="44"/>
      <x:c r="C31" s="50"/>
      <x:c r="D31" s="50"/>
      <x:c r="E31" s="64" t="n">
        <x:f>IF(OR(B31="",NOT(ISNUMBER(C31)),NOT(ISNUMBER(D31))),0,MAX(0,C31-D31))</x:f>
        <x:v>0</x:v>
      </x:c>
      <x:c r="F31" s="44"/>
      <x:c r="G31" s="44"/>
      <x:c r="H31" s="44"/>
    </x:row>
    <x:row r="32" ht="21" customHeight="1">
      <x:c r="A32" s="44"/>
      <x:c r="B32" s="44"/>
      <x:c r="C32" s="50"/>
      <x:c r="D32" s="50"/>
      <x:c r="E32" s="64" t="n">
        <x:f>IF(OR(B32="",NOT(ISNUMBER(C32)),NOT(ISNUMBER(D32))),0,MAX(0,C32-D32))</x:f>
        <x:v>0</x:v>
      </x:c>
      <x:c r="F32" s="44"/>
      <x:c r="G32" s="44"/>
      <x:c r="H32" s="44"/>
    </x:row>
    <x:row r="33" ht="21" customHeight="1">
      <x:c r="A33" s="44"/>
      <x:c r="B33" s="44"/>
      <x:c r="C33" s="50"/>
      <x:c r="D33" s="50"/>
      <x:c r="E33" s="64" t="n">
        <x:f>IF(OR(B33="",NOT(ISNUMBER(C33)),NOT(ISNUMBER(D33))),0,MAX(0,C33-D33))</x:f>
        <x:v>0</x:v>
      </x:c>
      <x:c r="F33" s="44"/>
      <x:c r="G33" s="44"/>
      <x:c r="H33" s="44"/>
    </x:row>
    <x:row r="34" ht="21" customHeight="1">
      <x:c r="A34" s="44"/>
      <x:c r="B34" s="44"/>
      <x:c r="C34" s="50"/>
      <x:c r="D34" s="50"/>
      <x:c r="E34" s="64" t="n">
        <x:f>IF(OR(B34="",NOT(ISNUMBER(C34)),NOT(ISNUMBER(D34))),0,MAX(0,C34-D34))</x:f>
        <x:v>0</x:v>
      </x:c>
      <x:c r="F34" s="44"/>
      <x:c r="G34" s="44"/>
      <x:c r="H34" s="44"/>
    </x:row>
    <x:row r="35" ht="21" customHeight="1">
      <x:c r="A35" s="44"/>
      <x:c r="B35" s="44"/>
      <x:c r="C35" s="50"/>
      <x:c r="D35" s="50"/>
      <x:c r="E35" s="64" t="n">
        <x:f>IF(OR(B35="",NOT(ISNUMBER(C35)),NOT(ISNUMBER(D35))),0,MAX(0,C35-D35))</x:f>
        <x:v>0</x:v>
      </x:c>
      <x:c r="F35" s="44"/>
      <x:c r="G35" s="44"/>
      <x:c r="H35" s="44"/>
    </x:row>
    <x:row r="36" ht="21" customHeight="1">
      <x:c r="A36" s="44"/>
      <x:c r="B36" s="44"/>
      <x:c r="C36" s="50"/>
      <x:c r="D36" s="50"/>
      <x:c r="E36" s="64" t="n">
        <x:f>IF(OR(B36="",NOT(ISNUMBER(C36)),NOT(ISNUMBER(D36))),0,MAX(0,C36-D36))</x:f>
        <x:v>0</x:v>
      </x:c>
      <x:c r="F36" s="44"/>
      <x:c r="G36" s="44"/>
      <x:c r="H36" s="44"/>
    </x:row>
    <x:row r="37" ht="21" customHeight="1">
      <x:c r="A37" s="44"/>
      <x:c r="B37" s="44"/>
      <x:c r="C37" s="50"/>
      <x:c r="D37" s="50"/>
      <x:c r="E37" s="64" t="n">
        <x:f>IF(OR(B37="",NOT(ISNUMBER(C37)),NOT(ISNUMBER(D37))),0,MAX(0,C37-D37))</x:f>
        <x:v>0</x:v>
      </x:c>
      <x:c r="F37" s="44"/>
      <x:c r="G37" s="44"/>
      <x:c r="H37" s="44"/>
    </x:row>
    <x:row r="38" ht="21" customHeight="1">
      <x:c r="A38" s="44"/>
      <x:c r="B38" s="44"/>
      <x:c r="C38" s="50"/>
      <x:c r="D38" s="50"/>
      <x:c r="E38" s="64" t="n">
        <x:f>IF(OR(B38="",NOT(ISNUMBER(C38)),NOT(ISNUMBER(D38))),0,MAX(0,C38-D38))</x:f>
        <x:v>0</x:v>
      </x:c>
      <x:c r="F38" s="44"/>
      <x:c r="G38" s="44"/>
      <x:c r="H38" s="44"/>
    </x:row>
    <x:row r="39" ht="21" customHeight="1">
      <x:c r="A39" s="44"/>
      <x:c r="B39" s="44"/>
      <x:c r="C39" s="50"/>
      <x:c r="D39" s="50"/>
      <x:c r="E39" s="64" t="n">
        <x:f>IF(OR(B39="",NOT(ISNUMBER(C39)),NOT(ISNUMBER(D39))),0,MAX(0,C39-D39))</x:f>
        <x:v>0</x:v>
      </x:c>
      <x:c r="F39" s="44"/>
      <x:c r="G39" s="44"/>
      <x:c r="H39" s="44"/>
    </x:row>
    <x:row r="40" ht="21" customHeight="1">
      <x:c r="A40" s="44"/>
      <x:c r="B40" s="44"/>
      <x:c r="C40" s="50"/>
      <x:c r="D40" s="50"/>
      <x:c r="E40" s="64" t="n">
        <x:f>IF(OR(B40="",NOT(ISNUMBER(C40)),NOT(ISNUMBER(D40))),0,MAX(0,C40-D40))</x:f>
        <x:v>0</x:v>
      </x:c>
      <x:c r="F40" s="44"/>
      <x:c r="G40" s="44"/>
      <x:c r="H40" s="44"/>
    </x:row>
    <x:row r="41" ht="21" customHeight="1">
      <x:c r="A41" s="44"/>
      <x:c r="B41" s="44"/>
      <x:c r="C41" s="50"/>
      <x:c r="D41" s="50"/>
      <x:c r="E41" s="64" t="n">
        <x:f>IF(OR(B41="",NOT(ISNUMBER(C41)),NOT(ISNUMBER(D41))),0,MAX(0,C41-D41))</x:f>
        <x:v>0</x:v>
      </x:c>
      <x:c r="F41" s="44"/>
      <x:c r="G41" s="44"/>
      <x:c r="H41" s="44"/>
    </x:row>
    <x:row r="42" ht="21" customHeight="1">
      <x:c r="A42" s="44"/>
      <x:c r="B42" s="44"/>
      <x:c r="C42" s="50"/>
      <x:c r="D42" s="50"/>
      <x:c r="E42" s="64" t="n">
        <x:f>IF(OR(B42="",NOT(ISNUMBER(C42)),NOT(ISNUMBER(D42))),0,MAX(0,C42-D42))</x:f>
        <x:v>0</x:v>
      </x:c>
      <x:c r="F42" s="44"/>
      <x:c r="G42" s="44"/>
      <x:c r="H42" s="44"/>
    </x:row>
    <x:row r="43" ht="21" customHeight="1">
      <x:c r="A43" s="44"/>
      <x:c r="B43" s="44"/>
      <x:c r="C43" s="50"/>
      <x:c r="D43" s="50"/>
      <x:c r="E43" s="64" t="n">
        <x:f>IF(OR(B43="",NOT(ISNUMBER(C43)),NOT(ISNUMBER(D43))),0,MAX(0,C43-D43))</x:f>
        <x:v>0</x:v>
      </x:c>
      <x:c r="F43" s="44"/>
      <x:c r="G43" s="44"/>
      <x:c r="H43" s="44"/>
    </x:row>
    <x:row r="44" ht="21" customHeight="1">
      <x:c r="A44" s="44"/>
      <x:c r="B44" s="44"/>
      <x:c r="C44" s="50"/>
      <x:c r="D44" s="50"/>
      <x:c r="E44" s="64" t="n">
        <x:f>IF(OR(B44="",NOT(ISNUMBER(C44)),NOT(ISNUMBER(D44))),0,MAX(0,C44-D44))</x:f>
        <x:v>0</x:v>
      </x:c>
      <x:c r="F44" s="44"/>
      <x:c r="G44" s="44"/>
      <x:c r="H44" s="44"/>
    </x:row>
    <x:row r="45" ht="21" customHeight="1">
      <x:c r="A45" s="44"/>
      <x:c r="B45" s="44"/>
      <x:c r="C45" s="50"/>
      <x:c r="D45" s="50"/>
      <x:c r="E45" s="64" t="n">
        <x:f>IF(OR(B45="",NOT(ISNUMBER(C45)),NOT(ISNUMBER(D45))),0,MAX(0,C45-D45))</x:f>
        <x:v>0</x:v>
      </x:c>
      <x:c r="F45" s="44"/>
      <x:c r="G45" s="44"/>
      <x:c r="H45" s="44"/>
    </x:row>
    <x:row r="46" ht="21" customHeight="1">
      <x:c r="A46" s="44"/>
      <x:c r="B46" s="44"/>
      <x:c r="C46" s="50"/>
      <x:c r="D46" s="50"/>
      <x:c r="E46" s="64" t="n">
        <x:f>IF(OR(B46="",NOT(ISNUMBER(C46)),NOT(ISNUMBER(D46))),0,MAX(0,C46-D46))</x:f>
        <x:v>0</x:v>
      </x:c>
      <x:c r="F46" s="44"/>
      <x:c r="G46" s="44"/>
      <x:c r="H46" s="44"/>
    </x:row>
    <x:row r="47" ht="21" customHeight="1">
      <x:c r="A47" s="44"/>
      <x:c r="B47" s="44"/>
      <x:c r="C47" s="50"/>
      <x:c r="D47" s="50"/>
      <x:c r="E47" s="64" t="n">
        <x:f>IF(OR(B47="",NOT(ISNUMBER(C47)),NOT(ISNUMBER(D47))),0,MAX(0,C47-D47))</x:f>
        <x:v>0</x:v>
      </x:c>
      <x:c r="F47" s="44"/>
      <x:c r="G47" s="44"/>
      <x:c r="H47" s="44"/>
    </x:row>
    <x:row r="48" ht="21" customHeight="1">
      <x:c r="A48" s="44"/>
      <x:c r="B48" s="44"/>
      <x:c r="C48" s="50"/>
      <x:c r="D48" s="50"/>
      <x:c r="E48" s="64" t="n">
        <x:f>IF(OR(B48="",NOT(ISNUMBER(C48)),NOT(ISNUMBER(D48))),0,MAX(0,C48-D48))</x:f>
        <x:v>0</x:v>
      </x:c>
      <x:c r="F48" s="44"/>
      <x:c r="G48" s="44"/>
      <x:c r="H48" s="44"/>
    </x:row>
    <x:row r="49" ht="21" customHeight="1">
      <x:c r="A49" s="44"/>
      <x:c r="B49" s="44"/>
      <x:c r="C49" s="50"/>
      <x:c r="D49" s="50"/>
      <x:c r="E49" s="64" t="n">
        <x:f>IF(OR(B49="",NOT(ISNUMBER(C49)),NOT(ISNUMBER(D49))),0,MAX(0,C49-D49))</x:f>
        <x:v>0</x:v>
      </x:c>
      <x:c r="F49" s="44"/>
      <x:c r="G49" s="44"/>
      <x:c r="H49" s="44"/>
    </x:row>
    <x:row r="50" ht="21" customHeight="1">
      <x:c r="A50" s="44"/>
      <x:c r="B50" s="44"/>
      <x:c r="C50" s="50"/>
      <x:c r="D50" s="50"/>
      <x:c r="E50" s="64" t="n">
        <x:f>IF(OR(B50="",NOT(ISNUMBER(C50)),NOT(ISNUMBER(D50))),0,MAX(0,C50-D50))</x:f>
        <x:v>0</x:v>
      </x:c>
      <x:c r="F50" s="44"/>
      <x:c r="G50" s="44"/>
      <x:c r="H50" s="44"/>
    </x:row>
    <x:row r="51" ht="21" customHeight="1">
      <x:c r="A51" s="44"/>
      <x:c r="B51" s="44"/>
      <x:c r="C51" s="50"/>
      <x:c r="D51" s="50"/>
      <x:c r="E51" s="64" t="n">
        <x:f>IF(OR(B51="",NOT(ISNUMBER(C51)),NOT(ISNUMBER(D51))),0,MAX(0,C51-D51))</x:f>
        <x:v>0</x:v>
      </x:c>
      <x:c r="F51" s="44"/>
      <x:c r="G51" s="44"/>
      <x:c r="H51" s="44"/>
    </x:row>
    <x:row r="52" ht="21" customHeight="1">
      <x:c r="A52" s="44"/>
      <x:c r="B52" s="44"/>
      <x:c r="C52" s="50"/>
      <x:c r="D52" s="50"/>
      <x:c r="E52" s="64" t="n">
        <x:f>IF(OR(B52="",NOT(ISNUMBER(C52)),NOT(ISNUMBER(D52))),0,MAX(0,C52-D52))</x:f>
        <x:v>0</x:v>
      </x:c>
      <x:c r="F52" s="44"/>
      <x:c r="G52" s="44"/>
      <x:c r="H52" s="44"/>
    </x:row>
    <x:row r="53" ht="21" customHeight="1">
      <x:c r="A53" s="44"/>
      <x:c r="B53" s="44"/>
      <x:c r="C53" s="50"/>
      <x:c r="D53" s="50"/>
      <x:c r="E53" s="64" t="n">
        <x:f>IF(OR(B53="",NOT(ISNUMBER(C53)),NOT(ISNUMBER(D53))),0,MAX(0,C53-D53))</x:f>
        <x:v>0</x:v>
      </x:c>
      <x:c r="F53" s="44"/>
      <x:c r="G53" s="44"/>
      <x:c r="H53" s="44"/>
    </x:row>
    <x:row r="54" ht="21" customHeight="1">
      <x:c r="A54" s="44"/>
      <x:c r="B54" s="44"/>
      <x:c r="C54" s="50"/>
      <x:c r="D54" s="50"/>
      <x:c r="E54" s="64" t="n">
        <x:f>IF(OR(B54="",NOT(ISNUMBER(C54)),NOT(ISNUMBER(D54))),0,MAX(0,C54-D54))</x:f>
        <x:v>0</x:v>
      </x:c>
      <x:c r="F54" s="44"/>
      <x:c r="G54" s="44"/>
      <x:c r="H54" s="44"/>
    </x:row>
    <x:row r="55" ht="21" customHeight="1">
      <x:c r="A55" s="44"/>
      <x:c r="B55" s="44"/>
      <x:c r="C55" s="50"/>
      <x:c r="D55" s="50"/>
      <x:c r="E55" s="64" t="n">
        <x:f>IF(OR(B55="",NOT(ISNUMBER(C55)),NOT(ISNUMBER(D55))),0,MAX(0,C55-D55))</x:f>
        <x:v>0</x:v>
      </x:c>
      <x:c r="F55" s="44"/>
      <x:c r="G55" s="44"/>
      <x:c r="H55" s="44"/>
    </x:row>
    <x:row r="56" ht="21" customHeight="1">
      <x:c r="A56" s="44"/>
      <x:c r="B56" s="44"/>
      <x:c r="C56" s="50"/>
      <x:c r="D56" s="50"/>
      <x:c r="E56" s="64" t="n">
        <x:f>IF(OR(B56="",NOT(ISNUMBER(C56)),NOT(ISNUMBER(D56))),0,MAX(0,C56-D56))</x:f>
        <x:v>0</x:v>
      </x:c>
      <x:c r="F56" s="44"/>
      <x:c r="G56" s="44"/>
      <x:c r="H56" s="44"/>
    </x:row>
    <x:row r="57" ht="21" customHeight="1">
      <x:c r="A57" s="44"/>
      <x:c r="B57" s="44"/>
      <x:c r="C57" s="50"/>
      <x:c r="D57" s="50"/>
      <x:c r="E57" s="64" t="n">
        <x:f>IF(OR(B57="",NOT(ISNUMBER(C57)),NOT(ISNUMBER(D57))),0,MAX(0,C57-D57))</x:f>
        <x:v>0</x:v>
      </x:c>
      <x:c r="F57" s="44"/>
      <x:c r="G57" s="44"/>
      <x:c r="H57" s="44"/>
    </x:row>
    <x:row r="58" ht="21" customHeight="1">
      <x:c r="A58" s="44"/>
      <x:c r="B58" s="44"/>
      <x:c r="C58" s="50"/>
      <x:c r="D58" s="50"/>
      <x:c r="E58" s="64" t="n">
        <x:f>IF(OR(B58="",NOT(ISNUMBER(C58)),NOT(ISNUMBER(D58))),0,MAX(0,C58-D58))</x:f>
        <x:v>0</x:v>
      </x:c>
      <x:c r="F58" s="44"/>
      <x:c r="G58" s="44"/>
      <x:c r="H58" s="44"/>
    </x:row>
    <x:row r="59" ht="21" customHeight="1">
      <x:c r="A59" s="44"/>
      <x:c r="B59" s="44"/>
      <x:c r="C59" s="50"/>
      <x:c r="D59" s="50"/>
      <x:c r="E59" s="64" t="n">
        <x:f>IF(OR(B59="",NOT(ISNUMBER(C59)),NOT(ISNUMBER(D59))),0,MAX(0,C59-D59))</x:f>
        <x:v>0</x:v>
      </x:c>
      <x:c r="F59" s="44"/>
      <x:c r="G59" s="44"/>
      <x:c r="H59" s="44"/>
    </x:row>
    <x:row r="60" ht="21" customHeight="1">
      <x:c r="A60" s="44"/>
      <x:c r="B60" s="44"/>
      <x:c r="C60" s="50"/>
      <x:c r="D60" s="50"/>
      <x:c r="E60" s="64" t="n">
        <x:f>IF(OR(B60="",NOT(ISNUMBER(C60)),NOT(ISNUMBER(D60))),0,MAX(0,C60-D60))</x:f>
        <x:v>0</x:v>
      </x:c>
      <x:c r="F60" s="44"/>
      <x:c r="G60" s="44"/>
      <x:c r="H60" s="44"/>
    </x:row>
    <x:row r="61" ht="21" customHeight="1">
      <x:c r="A61" s="44"/>
      <x:c r="B61" s="44"/>
      <x:c r="C61" s="50"/>
      <x:c r="D61" s="50"/>
      <x:c r="E61" s="64" t="n">
        <x:f>IF(OR(B61="",NOT(ISNUMBER(C61)),NOT(ISNUMBER(D61))),0,MAX(0,C61-D61))</x:f>
        <x:v>0</x:v>
      </x:c>
      <x:c r="F61" s="44"/>
      <x:c r="G61" s="44"/>
      <x:c r="H61" s="44"/>
    </x:row>
    <x:row r="62" ht="21" customHeight="1">
      <x:c r="A62" s="44"/>
      <x:c r="B62" s="44"/>
      <x:c r="C62" s="50"/>
      <x:c r="D62" s="50"/>
      <x:c r="E62" s="64" t="n">
        <x:f>IF(OR(B62="",NOT(ISNUMBER(C62)),NOT(ISNUMBER(D62))),0,MAX(0,C62-D62))</x:f>
        <x:v>0</x:v>
      </x:c>
      <x:c r="F62" s="44"/>
      <x:c r="G62" s="44"/>
      <x:c r="H62" s="44"/>
    </x:row>
    <x:row r="63" ht="21" customHeight="1">
      <x:c r="A63" s="44"/>
      <x:c r="B63" s="44"/>
      <x:c r="C63" s="50"/>
      <x:c r="D63" s="50"/>
      <x:c r="E63" s="64" t="n">
        <x:f>IF(OR(B63="",NOT(ISNUMBER(C63)),NOT(ISNUMBER(D63))),0,MAX(0,C63-D63))</x:f>
        <x:v>0</x:v>
      </x:c>
      <x:c r="F63" s="44"/>
      <x:c r="G63" s="44"/>
      <x:c r="H63" s="44"/>
    </x:row>
    <x:row r="64" ht="21" customHeight="1">
      <x:c r="A64" s="44"/>
      <x:c r="B64" s="44"/>
      <x:c r="C64" s="50"/>
      <x:c r="D64" s="50"/>
      <x:c r="E64" s="64" t="n">
        <x:f>IF(OR(B64="",NOT(ISNUMBER(C64)),NOT(ISNUMBER(D64))),0,MAX(0,C64-D64))</x:f>
        <x:v>0</x:v>
      </x:c>
      <x:c r="F64" s="44"/>
      <x:c r="G64" s="44"/>
      <x:c r="H64" s="44"/>
    </x:row>
    <x:row r="65" ht="21" customHeight="1">
      <x:c r="A65" s="44"/>
      <x:c r="B65" s="44"/>
      <x:c r="C65" s="50"/>
      <x:c r="D65" s="50"/>
      <x:c r="E65" s="64" t="n">
        <x:f>IF(OR(B65="",NOT(ISNUMBER(C65)),NOT(ISNUMBER(D65))),0,MAX(0,C65-D65))</x:f>
        <x:v>0</x:v>
      </x:c>
      <x:c r="F65" s="44"/>
      <x:c r="G65" s="44"/>
      <x:c r="H65" s="44"/>
    </x:row>
    <x:row r="66" ht="21" customHeight="1">
      <x:c r="A66" s="44"/>
      <x:c r="B66" s="44"/>
      <x:c r="C66" s="50"/>
      <x:c r="D66" s="50"/>
      <x:c r="E66" s="64" t="n">
        <x:f>IF(OR(B66="",NOT(ISNUMBER(C66)),NOT(ISNUMBER(D66))),0,MAX(0,C66-D66))</x:f>
        <x:v>0</x:v>
      </x:c>
      <x:c r="F66" s="44"/>
      <x:c r="G66" s="44"/>
      <x:c r="H66" s="44"/>
    </x:row>
    <x:row r="67" ht="21" customHeight="1">
      <x:c r="A67" s="44"/>
      <x:c r="B67" s="44"/>
      <x:c r="C67" s="50"/>
      <x:c r="D67" s="50"/>
      <x:c r="E67" s="64" t="n">
        <x:f>IF(OR(B67="",NOT(ISNUMBER(C67)),NOT(ISNUMBER(D67))),0,MAX(0,C67-D67))</x:f>
        <x:v>0</x:v>
      </x:c>
      <x:c r="F67" s="44"/>
      <x:c r="G67" s="44"/>
      <x:c r="H67" s="44"/>
    </x:row>
    <x:row r="68" ht="21" customHeight="1">
      <x:c r="A68" s="44"/>
      <x:c r="B68" s="44"/>
      <x:c r="C68" s="50"/>
      <x:c r="D68" s="50"/>
      <x:c r="E68" s="64" t="n">
        <x:f>IF(OR(B68="",NOT(ISNUMBER(C68)),NOT(ISNUMBER(D68))),0,MAX(0,C68-D68))</x:f>
        <x:v>0</x:v>
      </x:c>
      <x:c r="F68" s="44"/>
      <x:c r="G68" s="44"/>
      <x:c r="H68" s="44"/>
    </x:row>
    <x:row r="69" ht="21" customHeight="1"/>
    <x:row r="70" ht="21" customHeight="1"/>
    <x:row r="71" ht="27" customHeight="1">
      <x:c r="A71" s="16" t="str">
        <x:v>DEIN IDEEN-PORTFOLIO</x:v>
      </x:c>
      <x:c r="B71" s="16"/>
      <x:c r="C71" s="16"/>
      <x:c r="D71" s="16"/>
      <x:c r="E71" s="16"/>
      <x:c r="F71" s="16"/>
      <x:c r="G71" s="16"/>
      <x:c r="H71" s="16"/>
    </x:row>
    <x:row r="72" ht="21" customHeight="1"/>
    <x:row r="73" ht="21" customHeight="1">
      <x:c r="A73" t="str">
        <x:v>Potenzial geprüfter Ideen (ohne bereits erfasste Änderungen)</x:v>
      </x:c>
      <x:c r="E73" s="64" t="n">
        <x:f>SUMIFS(E9:E68,F9:F68,"Geprüft",G9:G68,"Nein")</x:f>
        <x:v>0</x:v>
      </x:c>
    </x:row>
    <x:row r="74" ht="21" customHeight="1"/>
    <x:row r="75" ht="21" customHeight="1">
      <x:c r="A75" t="str">
        <x:v>Weitere umgesetzte, noch nicht eingepreiste Änderungen</x:v>
      </x:c>
      <x:c r="E75" s="64" t="n">
        <x:f>SUMIFS(E9:E68,F9:F68,"Umgesetzt",G9:G68,"Nein")</x:f>
        <x:v>0</x:v>
      </x:c>
    </x:row>
    <x:row r="76" ht="21" customHeight="1"/>
    <x:row r="77" ht="21" customHeight="1">
      <x:c r="A77" t="str">
        <x:v>Theoretische Summe – kein verfügbarer Geldbetrag</x:v>
      </x:c>
      <x:c r="E77" s="64" t="n">
        <x:f>E73+E75</x:f>
        <x:v>0</x:v>
      </x:c>
    </x:row>
    <x:row r="78" ht="21" customHeight="1"/>
    <x:row r="79" ht="21" customHeight="1"/>
    <x:row r="80" ht="42" customHeight="1">
      <x:c r="A80" s="37" t="str">
        <x:v>Szenariowerte sind nur Ideen. Versicherungs- und Versorgungsverträge nicht ohne Prüfung von Schutz, Fristen und Folgen kündigen.</x:v>
      </x:c>
      <x:c r="B80" s="37"/>
      <x:c r="C80" s="37"/>
      <x:c r="D80" s="37"/>
      <x:c r="E80" s="37"/>
      <x:c r="F80" s="37"/>
      <x:c r="G80" s="37"/>
      <x:c r="H80" s="37"/>
    </x:row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</x:sheetData>
  <x:mergeCells>
    <x:mergeCell ref="A1:H2"/>
    <x:mergeCell ref="A3:H3"/>
    <x:mergeCell ref="A5:H5"/>
    <x:mergeCell ref="A71:H71"/>
    <x:mergeCell ref="A73:D73"/>
    <x:mergeCell ref="A75:D75"/>
    <x:mergeCell ref="A77:D77"/>
    <x:mergeCell ref="A80:H80"/>
  </x:mergeCells>
  <x:dataValidations count="2">
    <x:dataValidation type="list" sqref="F9:F68">
      <x:formula1>"Idee,Geprüft,Umgesetzt,Verworfen"</x:formula1>
    </x:dataValidation>
    <x:dataValidation type="list" sqref="G9:G68">
      <x:formula1>"Ja,Nein"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 ht="27" customHeight="1">
      <x:c r="A1" s="4" t="str">
        <x:v>NURGELD.DE  /  HILFE &amp; QUELLEN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8" customHeight="1">
      <x:c r="A3" s="10" t="str">
        <x:v>FORMELLOGIK, FEHLERQUELLEN &amp; VERBRAUCHERINFORMATIONEN  ·  Für nachhaltige Nutzung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</x:row>
    <x:row r="4" ht="21" customHeight="1"/>
    <x:row r="5" ht="27" customHeight="1">
      <x:c r="A5" s="16" t="str">
        <x:v>SO SIND DIE ZAHLEN ZU VERSTEHEN</x:v>
      </x:c>
      <x:c r="B5" s="16"/>
      <x:c r="C5" s="16"/>
      <x:c r="D5" s="16"/>
      <x:c r="E5" s="16"/>
      <x:c r="F5" s="16"/>
      <x:c r="G5" s="16"/>
      <x:c r="H5" s="16"/>
      <x:c r="I5" s="16"/>
      <x:c r="J5" s="16"/>
      <x:c r="K5" s="16"/>
      <x:c r="L5" s="16"/>
    </x:row>
    <x:row r="6" ht="21" customHeight="1"/>
    <x:row r="7" ht="21" customHeight="1">
      <x:c r="A7" s="22" t="str">
        <x:v>Gesicherte Einnahmen</x:v>
      </x:c>
      <x:c r="B7" s="22"/>
      <x:c r="C7" s="22"/>
      <x:c r="D7" s="30" t="str">
        <x:v>Wiederkehrende, als sicher markierte Einnahmen. Unsichere Einnahmen werden im Kassenblick ausgeschlossen; bereits erhaltene Einzelzahlungen dürfen enthalten sein.</x:v>
      </x:c>
      <x:c r="E7" s="30"/>
      <x:c r="F7" s="30"/>
      <x:c r="G7" s="30"/>
      <x:c r="H7" s="30"/>
      <x:c r="I7" s="30"/>
      <x:c r="J7" s="30"/>
      <x:c r="K7" s="30"/>
      <x:c r="L7" s="30"/>
    </x:row>
    <x:row r="8" ht="21" customHeight="1">
      <x:c r="A8" s="22"/>
      <x:c r="B8" s="22"/>
      <x:c r="C8" s="22"/>
      <x:c r="D8" s="30"/>
      <x:c r="E8" s="30"/>
      <x:c r="F8" s="30"/>
      <x:c r="G8" s="30"/>
      <x:c r="H8" s="30"/>
      <x:c r="I8" s="30"/>
      <x:c r="J8" s="30"/>
      <x:c r="K8" s="30"/>
      <x:c r="L8" s="30"/>
    </x:row>
    <x:row r="9" ht="21" customHeight="1"/>
    <x:row r="10" ht="21" customHeight="1">
      <x:c r="A10" s="22" t="str">
        <x:v>Budget vs. Liquidität</x:v>
      </x:c>
      <x:c r="B10" s="22"/>
      <x:c r="C10" s="22"/>
      <x:c r="D10" s="30" t="str">
        <x:v>Ein Vierteljahresbeitrag von 300 € belastet das Monatsbudget mit 100 €, aber im Fälligkeitsmonat die Liquidität mit 300 €.</x:v>
      </x:c>
      <x:c r="E10" s="30"/>
      <x:c r="F10" s="30"/>
      <x:c r="G10" s="30"/>
      <x:c r="H10" s="30"/>
      <x:c r="I10" s="30"/>
      <x:c r="J10" s="30"/>
      <x:c r="K10" s="30"/>
      <x:c r="L10" s="30"/>
    </x:row>
    <x:row r="11" ht="21" customHeight="1">
      <x:c r="A11" s="22"/>
      <x:c r="B11" s="22"/>
      <x:c r="C11" s="22"/>
      <x:c r="D11" s="30"/>
      <x:c r="E11" s="30"/>
      <x:c r="F11" s="30"/>
      <x:c r="G11" s="30"/>
      <x:c r="H11" s="30"/>
      <x:c r="I11" s="30"/>
      <x:c r="J11" s="30"/>
      <x:c r="K11" s="30"/>
      <x:c r="L11" s="30"/>
    </x:row>
    <x:row r="12" ht="21" customHeight="1"/>
    <x:row r="13" ht="21" customHeight="1">
      <x:c r="A13" s="22" t="str">
        <x:v>Variable Monatsprognose</x:v>
      </x:c>
      <x:c r="B13" s="22"/>
      <x:c r="C13" s="22"/>
      <x:c r="D13" s="30" t="str">
        <x:v>Je Kategorie zählt der höhere Wert aus Monatslimit und erfassten Ausgaben. Noch ungebuchter Bedarf wird ab Stichtag gleichmäßig verteilt.</x:v>
      </x:c>
      <x:c r="E13" s="30"/>
      <x:c r="F13" s="30"/>
      <x:c r="G13" s="30"/>
      <x:c r="H13" s="30"/>
      <x:c r="I13" s="30"/>
      <x:c r="J13" s="30"/>
      <x:c r="K13" s="30"/>
      <x:c r="L13" s="30"/>
    </x:row>
    <x:row r="14" ht="21" customHeight="1">
      <x:c r="A14" s="22"/>
      <x:c r="B14" s="22"/>
      <x:c r="C14" s="22"/>
      <x:c r="D14" s="30"/>
      <x:c r="E14" s="30"/>
      <x:c r="F14" s="30"/>
      <x:c r="G14" s="30"/>
      <x:c r="H14" s="30"/>
      <x:c r="I14" s="30"/>
      <x:c r="J14" s="30"/>
      <x:c r="K14" s="30"/>
      <x:c r="L14" s="30"/>
    </x:row>
    <x:row r="15" ht="21" customHeight="1"/>
    <x:row r="16" ht="21" customHeight="1">
      <x:c r="A16" s="22" t="str">
        <x:v>Negative Tagesstände</x:v>
      </x:c>
      <x:c r="B16" s="22"/>
      <x:c r="C16" s="22"/>
      <x:c r="D16" s="30" t="str">
        <x:v>Der Rechner zeigt eine rechnerische Prognose aus Deinen Angaben – keine Kontoabfrage, keine Garantie für tatsächliche Kontodeckung.</x:v>
      </x:c>
      <x:c r="E16" s="30"/>
      <x:c r="F16" s="30"/>
      <x:c r="G16" s="30"/>
      <x:c r="H16" s="30"/>
      <x:c r="I16" s="30"/>
      <x:c r="J16" s="30"/>
      <x:c r="K16" s="30"/>
      <x:c r="L16" s="30"/>
    </x:row>
    <x:row r="17" ht="21" customHeight="1">
      <x:c r="A17" s="22"/>
      <x:c r="B17" s="22"/>
      <x:c r="C17" s="22"/>
      <x:c r="D17" s="30"/>
      <x:c r="E17" s="30"/>
      <x:c r="F17" s="30"/>
      <x:c r="G17" s="30"/>
      <x:c r="H17" s="30"/>
      <x:c r="I17" s="30"/>
      <x:c r="J17" s="30"/>
      <x:c r="K17" s="30"/>
      <x:c r="L17" s="30"/>
    </x:row>
    <x:row r="18" ht="21" customHeight="1"/>
    <x:row r="19" ht="21" customHeight="1">
      <x:c r="A19" s="22" t="str">
        <x:v>Statusfelder &amp; Monat</x:v>
      </x:c>
      <x:c r="B19" s="22"/>
      <x:c r="C19" s="22"/>
      <x:c r="D19" s="30" t="str">
        <x:v>Fixposten-Status ist eine Monatsnotiz. Nach Änderung des Planmonats bitte prüfen/aktualisieren; Cashflow berücksichtigt den Termin auch bei Status „Erledigt“.</x:v>
      </x:c>
      <x:c r="E19" s="30"/>
      <x:c r="F19" s="30"/>
      <x:c r="G19" s="30"/>
      <x:c r="H19" s="30"/>
      <x:c r="I19" s="30"/>
      <x:c r="J19" s="30"/>
      <x:c r="K19" s="30"/>
      <x:c r="L19" s="30"/>
    </x:row>
    <x:row r="20" ht="21" customHeight="1">
      <x:c r="A20" s="22"/>
      <x:c r="B20" s="22"/>
      <x:c r="C20" s="22"/>
      <x:c r="D20" s="30"/>
      <x:c r="E20" s="30"/>
      <x:c r="F20" s="30"/>
      <x:c r="G20" s="30"/>
      <x:c r="H20" s="30"/>
      <x:c r="I20" s="30"/>
      <x:c r="J20" s="30"/>
      <x:c r="K20" s="30"/>
      <x:c r="L20" s="30"/>
    </x:row>
    <x:row r="21" ht="21" customHeight="1"/>
    <x:row r="22" ht="21" customHeight="1">
      <x:c r="A22" s="22" t="str">
        <x:v>Tatsächliche Verfügbarkeit</x:v>
      </x:c>
      <x:c r="B22" s="22"/>
      <x:c r="C22" s="22"/>
      <x:c r="D22" s="30" t="str">
        <x:v>Startbestand gehört zum 1. des Planmonats. Ein heute aktueller Kontostand darf nicht als Monatsanfangswert eingetragen werden, wenn Monatsbuchungen zusätzlich zählen.</x:v>
      </x:c>
      <x:c r="E22" s="30"/>
      <x:c r="F22" s="30"/>
      <x:c r="G22" s="30"/>
      <x:c r="H22" s="30"/>
      <x:c r="I22" s="30"/>
      <x:c r="J22" s="30"/>
      <x:c r="K22" s="30"/>
      <x:c r="L22" s="30"/>
    </x:row>
    <x:row r="23" ht="21" customHeight="1">
      <x:c r="A23" s="22"/>
      <x:c r="B23" s="22"/>
      <x:c r="C23" s="22"/>
      <x:c r="D23" s="30"/>
      <x:c r="E23" s="30"/>
      <x:c r="F23" s="30"/>
      <x:c r="G23" s="30"/>
      <x:c r="H23" s="30"/>
      <x:c r="I23" s="30"/>
      <x:c r="J23" s="30"/>
      <x:c r="K23" s="30"/>
      <x:c r="L23" s="30"/>
    </x:row>
    <x:row r="24" ht="21" customHeight="1"/>
    <x:row r="25" ht="21" customHeight="1">
      <x:c r="A25" s="22" t="str">
        <x:v>Forderungen prüfen</x:v>
      </x:c>
      <x:c r="B25" s="22"/>
      <x:c r="C25" s="22"/>
      <x:c r="D25" s="30" t="str">
        <x:v>Keine automatische Feststellung, ob eine Forderung berechtigt ist oder welche Fristen gelten. Betroffene sollten Unterlagen und Zahlungsrisiken individuell prüfen lassen.</x:v>
      </x:c>
      <x:c r="E25" s="30"/>
      <x:c r="F25" s="30"/>
      <x:c r="G25" s="30"/>
      <x:c r="H25" s="30"/>
      <x:c r="I25" s="30"/>
      <x:c r="J25" s="30"/>
      <x:c r="K25" s="30"/>
      <x:c r="L25" s="30"/>
    </x:row>
    <x:row r="26" ht="21" customHeight="1">
      <x:c r="A26" s="22"/>
      <x:c r="B26" s="22"/>
      <x:c r="C26" s="22"/>
      <x:c r="D26" s="30"/>
      <x:c r="E26" s="30"/>
      <x:c r="F26" s="30"/>
      <x:c r="G26" s="30"/>
      <x:c r="H26" s="30"/>
      <x:c r="I26" s="30"/>
      <x:c r="J26" s="30"/>
      <x:c r="K26" s="30"/>
      <x:c r="L26" s="30"/>
    </x:row>
    <x:row r="27" ht="21" customHeight="1"/>
    <x:row r="28" ht="21" customHeight="1"/>
    <x:row r="29" ht="21" customHeight="1"/>
    <x:row r="30" ht="27" customHeight="1">
      <x:c r="A30" s="16" t="str">
        <x:v>SERIÖSE ORIENTIERUNG (QUELLEN &amp; HILFEN)</x:v>
      </x:c>
      <x:c r="B30" s="16"/>
      <x:c r="C30" s="16"/>
      <x:c r="D30" s="16"/>
      <x:c r="E30" s="16"/>
      <x:c r="F30" s="16"/>
      <x:c r="G30" s="16"/>
      <x:c r="H30" s="16"/>
      <x:c r="I30" s="16"/>
      <x:c r="J30" s="16"/>
      <x:c r="K30" s="16"/>
      <x:c r="L30" s="16"/>
    </x:row>
    <x:row r="31" ht="21" customHeight="1"/>
    <x:row r="32" ht="26" customHeight="1">
      <x:c r="A32" s="40" t="str">
        <x:v>Haushaltsbuch &amp; Monatsüberblick</x:v>
      </x:c>
      <x:c r="B32" s="40"/>
      <x:c r="C32" s="40"/>
      <x:c r="D32" s="40"/>
    </x:row>
    <x:row r="33" ht="27" customHeight="1">
      <x:c r="A33" s="84" t="str">
        <x:v>https://www.verbraucherzentrale.de/wissen/geld-versicherungen/sparen-und-anlegen/haushaltsbuch-fuehren-ueberblick-ueber-ihre-finanzen-52179</x:v>
      </x:c>
      <x:c r="B33" s="84"/>
      <x:c r="C33" s="84"/>
      <x:c r="D33" s="84"/>
      <x:c r="E33" s="84"/>
      <x:c r="F33" s="84"/>
      <x:c r="G33" s="84"/>
      <x:c r="H33" s="84"/>
      <x:c r="I33" s="84"/>
      <x:c r="J33" s="84"/>
      <x:c r="K33" s="84"/>
      <x:c r="L33" s="84"/>
    </x:row>
    <x:row r="34" ht="21" customHeight="1"/>
    <x:row r="35" ht="26" customHeight="1">
      <x:c r="A35" s="40" t="str">
        <x:v>Finanzieller Engpass: Rechnungen einordnen</x:v>
      </x:c>
      <x:c r="B35" s="40"/>
      <x:c r="C35" s="40"/>
      <x:c r="D35" s="40"/>
    </x:row>
    <x:row r="36" ht="27" customHeight="1">
      <x:c r="A36" s="84" t="str">
        <x:v>https://www.verbraucherzentrale.de/wissen/geld-versicherungen/kredit-schulden-insolvenz/finanzieller-engpass-was-tun-wenn-ich-nicht-rechtzeitig-bezahlen-kann-45990</x:v>
      </x:c>
      <x:c r="B36" s="84"/>
      <x:c r="C36" s="84"/>
      <x:c r="D36" s="84"/>
      <x:c r="E36" s="84"/>
      <x:c r="F36" s="84"/>
      <x:c r="G36" s="84"/>
      <x:c r="H36" s="84"/>
      <x:c r="I36" s="84"/>
      <x:c r="J36" s="84"/>
      <x:c r="K36" s="84"/>
      <x:c r="L36" s="84"/>
    </x:row>
    <x:row r="37" ht="21" customHeight="1"/>
    <x:row r="38" ht="26" customHeight="1">
      <x:c r="A38" s="40" t="str">
        <x:v>Erste Schritte bei Schulden</x:v>
      </x:c>
      <x:c r="B38" s="40"/>
      <x:c r="C38" s="40"/>
      <x:c r="D38" s="40"/>
    </x:row>
    <x:row r="39" ht="27" customHeight="1">
      <x:c r="A39" s="84" t="str">
        <x:v>https://www.verbraucherzentrale.nrw/wissen/geld-versicherungen/kredit-schulden-insolvenz/erste-schritte-wenn-die-schulden-druecken-16328</x:v>
      </x:c>
      <x:c r="B39" s="84"/>
      <x:c r="C39" s="84"/>
      <x:c r="D39" s="84"/>
      <x:c r="E39" s="84"/>
      <x:c r="F39" s="84"/>
      <x:c r="G39" s="84"/>
      <x:c r="H39" s="84"/>
      <x:c r="I39" s="84"/>
      <x:c r="J39" s="84"/>
      <x:c r="K39" s="84"/>
      <x:c r="L39" s="84"/>
    </x:row>
    <x:row r="40" ht="21" customHeight="1"/>
    <x:row r="41" ht="21" customHeight="1"/>
    <x:row r="42" ht="21" customHeight="1"/>
    <x:row r="43" ht="27" customHeight="1">
      <x:c r="A43" s="16" t="str">
        <x:v>WICHTIGE GRENZEN &amp; SICHERHEIT</x:v>
      </x:c>
      <x:c r="B43" s="16"/>
      <x:c r="C43" s="16"/>
      <x:c r="D43" s="16"/>
      <x:c r="E43" s="16"/>
      <x:c r="F43" s="16"/>
      <x:c r="G43" s="16"/>
      <x:c r="H43" s="16"/>
      <x:c r="I43" s="16"/>
      <x:c r="J43" s="16"/>
      <x:c r="K43" s="16"/>
      <x:c r="L43" s="16"/>
    </x:row>
    <x:row r="44" ht="21" customHeight="1"/>
    <x:row r="45" ht="38" customHeight="1">
      <x:c r="A45" s="37" t="str">
        <x:v>Miete, Energie, Lebensmittel und notwendige Medikamente sind existenziell wichtige Lebensbedürfnisse. Bei akuter Notlage Unterstützung und unabhängige Beratung prüfen.</x:v>
      </x:c>
      <x:c r="B45" s="37"/>
      <x:c r="C45" s="37"/>
      <x:c r="D45" s="37"/>
      <x:c r="E45" s="37"/>
      <x:c r="F45" s="37"/>
      <x:c r="G45" s="37"/>
      <x:c r="H45" s="37"/>
      <x:c r="I45" s="37"/>
      <x:c r="J45" s="37"/>
      <x:c r="K45" s="37"/>
      <x:c r="L45" s="37"/>
    </x:row>
    <x:row r="46" ht="21" customHeight="1"/>
    <x:row r="47" ht="38" customHeight="1">
      <x:c r="A47" s="37" t="str">
        <x:v>Niemals für dieselbe Zahlung gleichzeitig einen Fixposten, einen Sonderposten und eine Alltagsbuchung erfassen. Sonst wird sie mehrfach gezählt.</x:v>
      </x:c>
      <x:c r="B47" s="37"/>
      <x:c r="C47" s="37"/>
      <x:c r="D47" s="37"/>
      <x:c r="E47" s="37"/>
      <x:c r="F47" s="37"/>
      <x:c r="G47" s="37"/>
      <x:c r="H47" s="37"/>
      <x:c r="I47" s="37"/>
      <x:c r="J47" s="37"/>
      <x:c r="K47" s="37"/>
      <x:c r="L47" s="37"/>
    </x:row>
    <x:row r="48" ht="21" customHeight="1"/>
    <x:row r="49" ht="38" customHeight="1">
      <x:c r="A49" s="37" t="str">
        <x:v>Beträge nicht mit Minuszeichen eintragen: Typ Einnahme/Ausgabe legt die Richtung fest. Die Excel funktioniert ohne Makros und externe Datenverbindungen.</x:v>
      </x:c>
      <x:c r="B49" s="37"/>
      <x:c r="C49" s="37"/>
      <x:c r="D49" s="37"/>
      <x:c r="E49" s="37"/>
      <x:c r="F49" s="37"/>
      <x:c r="G49" s="37"/>
      <x:c r="H49" s="37"/>
      <x:c r="I49" s="37"/>
      <x:c r="J49" s="37"/>
      <x:c r="K49" s="37"/>
      <x:c r="L49" s="37"/>
    </x:row>
    <x:row r="50" ht="21" customHeight="1"/>
    <x:row r="51" ht="38" customHeight="1">
      <x:c r="A51" s="37" t="str">
        <x:v>Excel-Hinweis: Verwende eine aktuelle Excel-Version oder eine Software mit Unterstützung für SUMIFS, EDATE und EOMONTH.</x:v>
      </x:c>
      <x:c r="B51" s="37"/>
      <x:c r="C51" s="37"/>
      <x:c r="D51" s="37"/>
      <x:c r="E51" s="37"/>
      <x:c r="F51" s="37"/>
      <x:c r="G51" s="37"/>
      <x:c r="H51" s="37"/>
      <x:c r="I51" s="37"/>
      <x:c r="J51" s="37"/>
      <x:c r="K51" s="37"/>
      <x:c r="L51" s="37"/>
    </x:row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</x:sheetData>
  <x:mergeCells>
    <x:mergeCell ref="A1:L2"/>
    <x:mergeCell ref="A3:L3"/>
    <x:mergeCell ref="A5:L5"/>
    <x:mergeCell ref="A7:C8"/>
    <x:mergeCell ref="D7:L8"/>
    <x:mergeCell ref="A10:C11"/>
    <x:mergeCell ref="D10:L11"/>
    <x:mergeCell ref="A13:C14"/>
    <x:mergeCell ref="D13:L14"/>
    <x:mergeCell ref="A16:C17"/>
    <x:mergeCell ref="D16:L17"/>
    <x:mergeCell ref="A19:C20"/>
    <x:mergeCell ref="D19:L20"/>
    <x:mergeCell ref="A22:C23"/>
    <x:mergeCell ref="D22:L23"/>
    <x:mergeCell ref="A25:C26"/>
    <x:mergeCell ref="D25:L26"/>
    <x:mergeCell ref="A30:L30"/>
    <x:mergeCell ref="A32:D32"/>
    <x:mergeCell ref="A33:L33"/>
    <x:mergeCell ref="A35:D35"/>
    <x:mergeCell ref="A36:L36"/>
    <x:mergeCell ref="A38:D38"/>
    <x:mergeCell ref="A39:L39"/>
    <x:mergeCell ref="A43:L43"/>
    <x:mergeCell ref="A45:L45"/>
    <x:mergeCell ref="A47:L47"/>
    <x:mergeCell ref="A49:L49"/>
    <x:mergeCell ref="A51:L51"/>
  </x:mergeCells>
  <x:pageMargins left="0.7" right="0.7" top="0.75" bottom="0.75" header="0.3" footer="0.3"/>
</x:worksheet>
</file>